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EstaPasta_de_trabalho"/>
  <mc:AlternateContent xmlns:mc="http://schemas.openxmlformats.org/markup-compatibility/2006">
    <mc:Choice Requires="x15">
      <x15ac:absPath xmlns:x15ac="http://schemas.microsoft.com/office/spreadsheetml/2010/11/ac" url="X:\02 - Escolas\25 - Acessibilidade Projeto - Escolas-Etapas 4 e 5\Para licitação 20-05-21\"/>
    </mc:Choice>
  </mc:AlternateContent>
  <bookViews>
    <workbookView xWindow="0" yWindow="0" windowWidth="38400" windowHeight="21600" tabRatio="751"/>
  </bookViews>
  <sheets>
    <sheet name="Orçamento" sheetId="1" r:id="rId1"/>
    <sheet name="Cronograma Mensal" sheetId="12" r:id="rId2"/>
    <sheet name="Anexo 1" sheetId="16" r:id="rId3"/>
  </sheets>
  <externalReferences>
    <externalReference r:id="rId4"/>
    <externalReference r:id="rId5"/>
    <externalReference r:id="rId6"/>
    <externalReference r:id="rId7"/>
  </externalReferences>
  <definedNames>
    <definedName name="__xlfn_IFERROR">NA()</definedName>
    <definedName name="__xlnm_Print_Area_1">Orçamento!$A$1:$J$22</definedName>
    <definedName name="__xlnm_Print_Area_2">#REF!</definedName>
    <definedName name="__xlnm_Print_Area_3">#REF!</definedName>
    <definedName name="__xlnm_Print_Area_4" localSheetId="1">'Cronograma Mensal'!$A$1:$F$26</definedName>
    <definedName name="__xlnm_Print_Area_4">#REF!</definedName>
    <definedName name="__xlnm_Print_Titles_1">Orçamento!$1:$13</definedName>
    <definedName name="__xlnm_Print_Titles_2">#REF!</definedName>
    <definedName name="__xlnm_Print_Titles_3">#REF!</definedName>
    <definedName name="_xlnm._FilterDatabase" localSheetId="2" hidden="1">'Anexo 1'!$A$15:$F$36</definedName>
    <definedName name="_xlnm._FilterDatabase" localSheetId="0" hidden="1">Orçamento!$A$13:$J$23</definedName>
    <definedName name="_xlnm.Print_Area" localSheetId="2">'Anexo 1'!$A$1:$F$49</definedName>
    <definedName name="_xlnm.Print_Area" localSheetId="1">'Cronograma Mensal'!$A$1:$P$32</definedName>
    <definedName name="_xlnm.Print_Area" localSheetId="0">Orçamento!$A$1:$J$31</definedName>
    <definedName name="ç">SUMIF([1]QCI!$R$22:$R$33,"Calculado",[1]QCI!$AA$22:$AA$33)</definedName>
    <definedName name="CalculadoCPFin">SUMIF([2]QCI!$R$22:$R$34,"Calculado",[2]QCI!$AB$22:$AB$34)</definedName>
    <definedName name="CalculadoCPFisica">SUMIF([2]QCI!$R$22:$R$34,"Calculado",[2]QCI!$AC$22:$AC$34)</definedName>
    <definedName name="CalculadoInv">CalculadoRep+CalculadoCPFin+CalculadoCPFisica</definedName>
    <definedName name="CalculadoRep">SUMIF([2]QCI!$R$22:$R$34,"Calculado",[2]QCI!$AA$22:$AA$34)</definedName>
    <definedName name="creaPLE">[3]DADOS!$C$20</definedName>
    <definedName name="Eventos">OFFSET([3]DADOS!$A$33,1,0):OFFSET([3]DADOS!$C$39,-1,0)</definedName>
    <definedName name="Excel_BuiltIn__FilterDatabase" localSheetId="0">Orçamento!#REF!</definedName>
    <definedName name="Excel_BuiltIn_Print_Area" localSheetId="0">Orçamento!$A$1:$J$23</definedName>
    <definedName name="hoje">TODAY()</definedName>
    <definedName name="I.CTEF">[4]QCI!$AH$14:$AH$15</definedName>
    <definedName name="I.Lotes">OFFSET([4]QCI!$AH$15,IF([4]DADOS!$J$22="OGU não-PAC",1,0),0):OFFSET([4]QCI!$AH$26,-1,0)</definedName>
    <definedName name="Import.Município">[3]DADOS!$D$10</definedName>
    <definedName name="Import.numEventos">OFFSET([2]PLE!$K$16,1,0):OFFSET([2]PLE!#REF!,-1,0)</definedName>
    <definedName name="Import.PLE">OFFSET([3]PLE!$E$33,1,0):OFFSET([3]PLE!$BB$39,-1,0)</definedName>
    <definedName name="Import.PLQ">OFFSET([2]PLE!$N$16,1,0):OFFSET([2]PLE!#REF!,-1,0)</definedName>
    <definedName name="ItemInvestimento">OFFSET([4]Listas!$B$2,1,0,COUNTA([4]Listas!$B$1:$B$65536)-1)</definedName>
    <definedName name="LForçamento">OFFSET([2]PLE!#REF!,-1,0)</definedName>
    <definedName name="LIorçamento">OFFSET([2]PLE!$A$16:$IV$16,1,0)</definedName>
    <definedName name="mediçao">[3]PLE!$AX$28</definedName>
    <definedName name="numFrentes">COUNTIF([3]Eventograma_e_Quantitativos!$N$15:$BK$15,"&lt;&gt;"&amp;"")</definedName>
    <definedName name="PreçoServiçoPorFrente">OFFSET([2]PLE!$BM$16,1,0):OFFSET([2]PLE!#REF!,-1,0)</definedName>
    <definedName name="respPLE">[3]DADOS!$A$20</definedName>
    <definedName name="SHARED_FORMULA_0_19_0_19_0" localSheetId="1">#REF!+1</definedName>
    <definedName name="SHARED_FORMULA_0_19_0_19_0">#REF!+1</definedName>
    <definedName name="SHARED_FORMULA_6_101_6_101_4" localSheetId="1">ROUND(#REF!*#REF!,2)</definedName>
    <definedName name="SHARED_FORMULA_6_101_6_101_4">ROUND(#REF!*#REF!,2)</definedName>
    <definedName name="SHARED_FORMULA_6_123_6_123_4" localSheetId="1">ROUND(#REF!*#REF!,2)</definedName>
    <definedName name="SHARED_FORMULA_6_123_6_123_4">ROUND(#REF!*#REF!,2)</definedName>
    <definedName name="SHARED_FORMULA_6_131_6_131_3" localSheetId="1">#REF!*#REF!</definedName>
    <definedName name="SHARED_FORMULA_6_131_6_131_3">#REF!*#REF!</definedName>
    <definedName name="SHARED_FORMULA_6_15_6_15_4" localSheetId="1">ROUND(#REF!*#REF!,2)</definedName>
    <definedName name="SHARED_FORMULA_6_15_6_15_4">ROUND(#REF!*#REF!,2)</definedName>
    <definedName name="SHARED_FORMULA_6_155_6_155_3" localSheetId="1">#REF!*#REF!</definedName>
    <definedName name="SHARED_FORMULA_6_155_6_155_3">#REF!*#REF!</definedName>
    <definedName name="SHARED_FORMULA_6_192_6_192_3" localSheetId="1">#REF!*#REF!</definedName>
    <definedName name="SHARED_FORMULA_6_192_6_192_3">#REF!*#REF!</definedName>
    <definedName name="SHARED_FORMULA_6_212_6_212_3" localSheetId="1">#REF!*#REF!</definedName>
    <definedName name="SHARED_FORMULA_6_212_6_212_3">#REF!*#REF!</definedName>
    <definedName name="SHARED_FORMULA_6_221_6_221_3" localSheetId="1">#REF!*#REF!</definedName>
    <definedName name="SHARED_FORMULA_6_221_6_221_3">#REF!*#REF!</definedName>
    <definedName name="SHARED_FORMULA_6_238_6_238_3" localSheetId="1">#REF!*#REF!</definedName>
    <definedName name="SHARED_FORMULA_6_238_6_238_3">#REF!*#REF!</definedName>
    <definedName name="SHARED_FORMULA_6_247_6_247_3" localSheetId="1">#REF!*#REF!</definedName>
    <definedName name="SHARED_FORMULA_6_247_6_247_3">#REF!*#REF!</definedName>
    <definedName name="SHARED_FORMULA_6_292_6_292_3" localSheetId="1">#REF!*#REF!</definedName>
    <definedName name="SHARED_FORMULA_6_292_6_292_3">#REF!*#REF!</definedName>
    <definedName name="SHARED_FORMULA_6_311_6_311_3" localSheetId="1">#REF!*#REF!</definedName>
    <definedName name="SHARED_FORMULA_6_311_6_311_3">#REF!*#REF!</definedName>
    <definedName name="SHARED_FORMULA_6_324_6_324_3" localSheetId="1">#REF!*#REF!</definedName>
    <definedName name="SHARED_FORMULA_6_324_6_324_3">#REF!*#REF!</definedName>
    <definedName name="SHARED_FORMULA_6_334_6_334_3" localSheetId="1">#REF!*#REF!</definedName>
    <definedName name="SHARED_FORMULA_6_334_6_334_3">#REF!*#REF!</definedName>
    <definedName name="SHARED_FORMULA_6_354_6_354_3" localSheetId="1">#REF!*#REF!</definedName>
    <definedName name="SHARED_FORMULA_6_354_6_354_3">#REF!*#REF!</definedName>
    <definedName name="SHARED_FORMULA_6_369_6_369_3" localSheetId="1">#REF!*#REF!</definedName>
    <definedName name="SHARED_FORMULA_6_369_6_369_3">#REF!*#REF!</definedName>
    <definedName name="SHARED_FORMULA_6_43_6_43_3" localSheetId="1">#REF!*#REF!</definedName>
    <definedName name="SHARED_FORMULA_6_43_6_43_3">#REF!*#REF!</definedName>
    <definedName name="SHARED_FORMULA_6_473_6_473_3" localSheetId="1">#REF!*#REF!</definedName>
    <definedName name="SHARED_FORMULA_6_473_6_473_3">#REF!*#REF!</definedName>
    <definedName name="SHARED_FORMULA_6_481_6_481_3" localSheetId="1">#REF!*#REF!</definedName>
    <definedName name="SHARED_FORMULA_6_481_6_481_3">#REF!*#REF!</definedName>
    <definedName name="SHARED_FORMULA_6_496_6_496_3" localSheetId="1">#REF!*#REF!</definedName>
    <definedName name="SHARED_FORMULA_6_496_6_496_3">#REF!*#REF!</definedName>
    <definedName name="SHARED_FORMULA_6_543_6_543_3" localSheetId="1">#REF!*#REF!</definedName>
    <definedName name="SHARED_FORMULA_6_543_6_543_3">#REF!*#REF!</definedName>
    <definedName name="SHARED_FORMULA_6_600_6_600_3" localSheetId="1">#REF!*#REF!</definedName>
    <definedName name="SHARED_FORMULA_6_600_6_600_3">#REF!*#REF!</definedName>
    <definedName name="SHARED_FORMULA_6_67_6_67_3" localSheetId="1">#REF!*#REF!</definedName>
    <definedName name="SHARED_FORMULA_6_67_6_67_3">#REF!*#REF!</definedName>
    <definedName name="SHARED_FORMULA_6_77_6_77_3" localSheetId="1">#REF!*#REF!</definedName>
    <definedName name="SHARED_FORMULA_6_77_6_77_3">#REF!*#REF!</definedName>
    <definedName name="SHARED_FORMULA_6_93_6_93_4" localSheetId="1">ROUND(#REF!*#REF!,2)</definedName>
    <definedName name="SHARED_FORMULA_6_93_6_93_4">ROUND(#REF!*#REF!,2)</definedName>
    <definedName name="SHARED_FORMULA_7_130_7_130_3" localSheetId="1">#REF!/#REF!*100</definedName>
    <definedName name="SHARED_FORMULA_7_130_7_130_3">#REF!/#REF!*100</definedName>
    <definedName name="SHARED_FORMULA_7_154_7_154_3" localSheetId="1">#REF!/#REF!*100</definedName>
    <definedName name="SHARED_FORMULA_7_154_7_154_3">#REF!/#REF!*100</definedName>
    <definedName name="SHARED_FORMULA_7_192_7_192_3" localSheetId="1">#REF!/#REF!*100</definedName>
    <definedName name="SHARED_FORMULA_7_192_7_192_3">#REF!/#REF!*100</definedName>
    <definedName name="SHARED_FORMULA_7_212_7_212_3" localSheetId="1">#REF!/#REF!*100</definedName>
    <definedName name="SHARED_FORMULA_7_212_7_212_3">#REF!/#REF!*100</definedName>
    <definedName name="SHARED_FORMULA_7_238_7_238_3" localSheetId="1">#REF!/#REF!*100</definedName>
    <definedName name="SHARED_FORMULA_7_238_7_238_3">#REF!/#REF!*100</definedName>
    <definedName name="SHARED_FORMULA_7_247_7_247_3" localSheetId="1">#REF!/#REF!*100</definedName>
    <definedName name="SHARED_FORMULA_7_247_7_247_3">#REF!/#REF!*100</definedName>
    <definedName name="SHARED_FORMULA_7_292_7_292_3" localSheetId="1">#REF!/#REF!*100</definedName>
    <definedName name="SHARED_FORMULA_7_292_7_292_3">#REF!/#REF!*100</definedName>
    <definedName name="SHARED_FORMULA_7_311_7_311_3" localSheetId="1">#REF!/#REF!*100</definedName>
    <definedName name="SHARED_FORMULA_7_311_7_311_3">#REF!/#REF!*100</definedName>
    <definedName name="SHARED_FORMULA_7_324_7_324_3" localSheetId="1">#REF!/#REF!*100</definedName>
    <definedName name="SHARED_FORMULA_7_324_7_324_3">#REF!/#REF!*100</definedName>
    <definedName name="SHARED_FORMULA_7_334_7_334_3" localSheetId="1">#REF!/#REF!*100</definedName>
    <definedName name="SHARED_FORMULA_7_334_7_334_3">#REF!/#REF!*100</definedName>
    <definedName name="SHARED_FORMULA_7_354_7_354_3" localSheetId="1">#REF!/#REF!*100</definedName>
    <definedName name="SHARED_FORMULA_7_354_7_354_3">#REF!/#REF!*100</definedName>
    <definedName name="SHARED_FORMULA_7_369_7_369_3" localSheetId="1">#REF!/#REF!*100</definedName>
    <definedName name="SHARED_FORMULA_7_369_7_369_3">#REF!/#REF!*100</definedName>
    <definedName name="SHARED_FORMULA_7_401_7_401_3" localSheetId="1">#REF!/#REF!*100</definedName>
    <definedName name="SHARED_FORMULA_7_401_7_401_3">#REF!/#REF!*100</definedName>
    <definedName name="SHARED_FORMULA_7_43_7_43_3" localSheetId="1">#REF!/#REF!*100</definedName>
    <definedName name="SHARED_FORMULA_7_43_7_43_3">#REF!/#REF!*100</definedName>
    <definedName name="SHARED_FORMULA_7_433_7_433_3" localSheetId="1">#REF!/#REF!*100</definedName>
    <definedName name="SHARED_FORMULA_7_433_7_433_3">#REF!/#REF!*100</definedName>
    <definedName name="SHARED_FORMULA_7_465_7_465_3" localSheetId="1">#REF!/#REF!*100</definedName>
    <definedName name="SHARED_FORMULA_7_465_7_465_3">#REF!/#REF!*100</definedName>
    <definedName name="SHARED_FORMULA_7_473_7_473_3" localSheetId="1">#REF!/#REF!*100</definedName>
    <definedName name="SHARED_FORMULA_7_473_7_473_3">#REF!/#REF!*100</definedName>
    <definedName name="SHARED_FORMULA_7_496_7_496_3" localSheetId="1">#REF!/#REF!*100</definedName>
    <definedName name="SHARED_FORMULA_7_496_7_496_3">#REF!/#REF!*100</definedName>
    <definedName name="SHARED_FORMULA_7_539_7_539_3" localSheetId="1">#REF!/#REF!*100</definedName>
    <definedName name="SHARED_FORMULA_7_539_7_539_3">#REF!/#REF!*100</definedName>
    <definedName name="SHARED_FORMULA_7_547_7_547_3" localSheetId="1">#REF!/#REF!*100</definedName>
    <definedName name="SHARED_FORMULA_7_547_7_547_3">#REF!/#REF!*100</definedName>
    <definedName name="SHARED_FORMULA_7_601_7_601_3" localSheetId="1">#REF!/#REF!*100</definedName>
    <definedName name="SHARED_FORMULA_7_601_7_601_3">#REF!/#REF!*100</definedName>
    <definedName name="SHARED_FORMULA_7_66_7_66_3" localSheetId="1">#REF!/#REF!*100</definedName>
    <definedName name="SHARED_FORMULA_7_66_7_66_3">#REF!/#REF!*100</definedName>
    <definedName name="SHARED_FORMULA_7_76_7_76_3" localSheetId="1">#REF!/#REF!*100</definedName>
    <definedName name="SHARED_FORMULA_7_76_7_76_3">#REF!/#REF!*100</definedName>
    <definedName name="SHARED_FORMULA_8_19_8_19_0" localSheetId="1">#REF!*#REF!</definedName>
    <definedName name="SHARED_FORMULA_8_19_8_19_0">#REF!*#REF!</definedName>
    <definedName name="SubItemInvestimento">OFFSET([4]Listas!$A$2,1,MATCH([4]QCI!$E1,[4]Listas!$A$2:$IV$2,0)-1,INDEX([4]Listas!$A$2:$IV$2,MATCH([4]QCI!$E1,[4]Listas!$A$2:$IV$2,0)+1))</definedName>
    <definedName name="TipoOrçamento">"BASE"</definedName>
    <definedName name="TituloEventos">OFFSET([3]DADOS!$J$33,1,0):OFFSET([3]DADOS!$J$39,-1,0)</definedName>
    <definedName name="_xlnm.Print_Titles" localSheetId="2">'Anexo 1'!$14:$15</definedName>
    <definedName name="_xlnm.Print_Titles" localSheetId="1">'Cronograma Mensal'!$A:$D</definedName>
    <definedName name="_xlnm.Print_Titles" localSheetId="0">Orçamento!$13:$13</definedName>
    <definedName name="Z_0663C427_68AD_4D2D_8A5E_3653BAF54AD4_.wvu.FilterData" localSheetId="0" hidden="1">Orçamento!$A$13:$K$31</definedName>
    <definedName name="Z_09251C20_0126_45B5_A8C6_535518778037_.wvu.FilterData" localSheetId="0" hidden="1">Orçamento!$A$13:$K$31</definedName>
    <definedName name="Z_0A11F285_DF60_4732_99E8_655F906D6501_.wvu.FilterData" localSheetId="0" hidden="1">Orçamento!$A$13:$K$31</definedName>
    <definedName name="Z_1BB51230_BFDF_4D52_A2FD_66AFF66AF544_.wvu.FilterData" localSheetId="0" hidden="1">Orçamento!$A$13:$K$31</definedName>
    <definedName name="Z_2483EC8A_7597_461B_9CFC_2FA94ACA4DFB_.wvu.FilterData" localSheetId="0" hidden="1">Orçamento!$A$13:$J$23</definedName>
    <definedName name="Z_29968698_A86A_456F_9240_BB3FE00129DB__wvu_FilterData" localSheetId="0">Orçamento!$A$13:$K$23</definedName>
    <definedName name="Z_2F4D7358_0239_41D3_AD25_DF43ED11A72A_.wvu.FilterData" localSheetId="0" hidden="1">Orçamento!$A$13:$K$31</definedName>
    <definedName name="Z_30999B9E_2E65_4663_976F_9A54CE05102E__wvu_FilterData" localSheetId="0">Orçamento!$A$13:$K$23</definedName>
    <definedName name="Z_30999B9E_2E65_4663_976F_9A54CE05102E__wvu_PrintArea" localSheetId="1">'Cronograma Mensal'!$A$1:$L$32</definedName>
    <definedName name="Z_30999B9E_2E65_4663_976F_9A54CE05102E__wvu_PrintArea" localSheetId="0">Orçamento!$A$1:$J$31</definedName>
    <definedName name="Z_30999B9E_2E65_4663_976F_9A54CE05102E__wvu_PrintTitles" localSheetId="0">Orçamento!$1:$13</definedName>
    <definedName name="Z_37FA8F07_9D7A_418D_BC30_0AE0C3739A19__wvu_FilterData" localSheetId="0">Orçamento!$A$13:$J$22</definedName>
    <definedName name="Z_37FA8F07_9D7A_418D_BC30_0AE0C3739A19__wvu_PrintArea" localSheetId="1">'Cronograma Mensal'!$A$1:$L$32</definedName>
    <definedName name="Z_3B8348FD_7A00_44FD_ACF5_E6A19592872E_.wvu.Cols" localSheetId="1" hidden="1">'Cronograma Mensal'!$E:$H</definedName>
    <definedName name="Z_3B8348FD_7A00_44FD_ACF5_E6A19592872E_.wvu.Cols" localSheetId="0" hidden="1">Orçamento!$K:$K</definedName>
    <definedName name="Z_3B8348FD_7A00_44FD_ACF5_E6A19592872E_.wvu.FilterData" localSheetId="0" hidden="1">Orçamento!$A$13:$K$31</definedName>
    <definedName name="Z_3B8348FD_7A00_44FD_ACF5_E6A19592872E_.wvu.PrintArea" localSheetId="1" hidden="1">'Cronograma Mensal'!$A$1:$L$33</definedName>
    <definedName name="Z_3B8348FD_7A00_44FD_ACF5_E6A19592872E_.wvu.PrintArea" localSheetId="0" hidden="1">Orçamento!$A$1:$J$32</definedName>
    <definedName name="Z_3B8348FD_7A00_44FD_ACF5_E6A19592872E_.wvu.PrintTitles" localSheetId="1" hidden="1">'Cronograma Mensal'!$A:$D</definedName>
    <definedName name="Z_3B8348FD_7A00_44FD_ACF5_E6A19592872E_.wvu.PrintTitles" localSheetId="0" hidden="1">Orçamento!$13:$13</definedName>
    <definedName name="Z_3B8348FD_7A00_44FD_ACF5_E6A19592872E_.wvu.Rows" localSheetId="0" hidden="1">Orçamento!$1:$11,Orçamento!$23:$32</definedName>
    <definedName name="Z_4E7CE925_3569_4AA8_A6FD_E02C8AEB9950_.wvu.FilterData" localSheetId="0" hidden="1">Orçamento!$A$13:$K$31</definedName>
    <definedName name="Z_50160325_FDD6_4995_897D_2F4F0C6430EC__wvu_FilterData" localSheetId="0">Orçamento!$A$13:$J$22</definedName>
    <definedName name="Z_50160325_FDD6_4995_897D_2F4F0C6430EC__wvu_PrintArea" localSheetId="1">'Cronograma Mensal'!$A$1:$L$32</definedName>
    <definedName name="Z_50160325_FDD6_4995_897D_2F4F0C6430EC__wvu_PrintArea" localSheetId="0">Orçamento!$A$1:$J$31</definedName>
    <definedName name="Z_50160325_FDD6_4995_897D_2F4F0C6430EC__wvu_PrintTitles" localSheetId="0">Orçamento!$1:$13</definedName>
    <definedName name="Z_51679F6D_52C9_495E_8CE0_A4AA589D4632__wvu_FilterData" localSheetId="0">Orçamento!$A$13:$J$22</definedName>
    <definedName name="Z_62215365_532B_4D3B_BD9E_2D013606C31B_.wvu.FilterData" localSheetId="0" hidden="1">Orçamento!$A$13:$K$31</definedName>
    <definedName name="Z_65A89EDC_E2EF_4E49_9370_82AFDB881213__wvu_FilterData" localSheetId="0">Orçamento!$A$13:$J$22</definedName>
    <definedName name="Z_677AA427_9FF2_4513_ACD1_BD1C81FEF0CE_.wvu.FilterData" localSheetId="0" hidden="1">Orçamento!$A$13:$K$31</definedName>
    <definedName name="Z_68CF0C40_8F19_4163_823E_98CBAA8EF770_.wvu.FilterData" localSheetId="0" hidden="1">Orçamento!$A$13:$J$31</definedName>
    <definedName name="Z_718C78A9_5E22_47C4_BCA1_D1CCC6AADB7D_.wvu.FilterData" localSheetId="0" hidden="1">Orçamento!$A$13:$K$31</definedName>
    <definedName name="Z_735B8B3A_B24D_4DA1_9A17_E4D640D460A8_.wvu.Cols" localSheetId="0" hidden="1">Orçamento!#REF!</definedName>
    <definedName name="Z_735B8B3A_B24D_4DA1_9A17_E4D640D460A8_.wvu.FilterData" localSheetId="0" hidden="1">Orçamento!$A$13:$K$31</definedName>
    <definedName name="Z_735B8B3A_B24D_4DA1_9A17_E4D640D460A8_.wvu.PrintArea" localSheetId="0" hidden="1">Orçamento!$A$1:$J$31</definedName>
    <definedName name="Z_735B8B3A_B24D_4DA1_9A17_E4D640D460A8_.wvu.PrintTitles" localSheetId="0" hidden="1">Orçamento!$13:$13</definedName>
    <definedName name="Z_73E13A80_ABDD_4497_9E0A_0679969506C2_.wvu.FilterData" localSheetId="0" hidden="1">Orçamento!$A$13:$K$31</definedName>
    <definedName name="Z_78233CA1_DA07_411E_89B5_022C773EF857_.wvu.FilterData" localSheetId="0" hidden="1">Orçamento!$A$13:$K$31</definedName>
    <definedName name="Z_8186CC0D_5940_4ED4_971B_6B8C76E805AC_.wvu.FilterData" localSheetId="0" hidden="1">Orçamento!$A$13:$K$31</definedName>
    <definedName name="Z_8B7B029D_EDC5_479B_A95E_40204310F6DF_.wvu.FilterData" localSheetId="0" hidden="1">Orçamento!$A$13:$K$31</definedName>
    <definedName name="Z_8DD315BC_8C9A_41D7_A17D_C35CF387F6C4_.wvu.FilterData" localSheetId="0" hidden="1">Orçamento!$A$13:$K$31</definedName>
    <definedName name="Z_8EC65F00_94CE_4AAC_901F_0F1A78C19FA2__wvu_FilterData" localSheetId="0">Orçamento!$A$13:$J$22</definedName>
    <definedName name="Z_9182B728_78EA_47B9_A46D_61B16290F336_.wvu.FilterData" localSheetId="0" hidden="1">Orçamento!$A$13:$J$31</definedName>
    <definedName name="Z_9A6C5EB8_2EEC_4697_92FF_D8B55F051E77_.wvu.FilterData" localSheetId="0" hidden="1">Orçamento!$A$13:$K$31</definedName>
    <definedName name="Z_AFA83F8F_5370_48E7_8BDD_77C6120C88BA_.wvu.FilterData" localSheetId="0" hidden="1">Orçamento!$A$13:$K$31</definedName>
    <definedName name="Z_B535EED3_096A_4559_AE37_6359A35C71B4_.wvu.Cols" localSheetId="1" hidden="1">'Cronograma Mensal'!$E:$H</definedName>
    <definedName name="Z_B535EED3_096A_4559_AE37_6359A35C71B4_.wvu.PrintArea" localSheetId="1" hidden="1">'Cronograma Mensal'!$A$1:$L$33</definedName>
    <definedName name="Z_B535EED3_096A_4559_AE37_6359A35C71B4_.wvu.PrintTitles" localSheetId="1" hidden="1">'Cronograma Mensal'!$A:$D</definedName>
    <definedName name="Z_B7E8577F_28E8_47B3_9A35_735532B2CB01_.wvu.FilterData" localSheetId="0" hidden="1">Orçamento!$A$13:$K$31</definedName>
    <definedName name="Z_CC09A366_C6A3_4857_97A0_64EABF22978D__wvu_FilterData" localSheetId="0">Orçamento!$A$13:$K$23</definedName>
    <definedName name="Z_CE206CDF_8032_4E31_A6E9_81FA3F0F620E_.wvu.FilterData" localSheetId="0" hidden="1">Orçamento!$A$13:$K$31</definedName>
    <definedName name="Z_CE6D2F78_279A_48FF_B90B_4CA40BF0D3DA__wvu_FilterData" localSheetId="0">Orçamento!$A$13:$K$23</definedName>
    <definedName name="Z_CE6D2F78_279A_48FF_B90B_4CA40BF0D3DA__wvu_PrintArea" localSheetId="1">'Cronograma Mensal'!$A$1:$L$32</definedName>
    <definedName name="Z_CE6D2F78_279A_48FF_B90B_4CA40BF0D3DA__wvu_PrintArea" localSheetId="0">Orçamento!$A$1:$J$31</definedName>
    <definedName name="Z_CE6D2F78_279A_48FF_B90B_4CA40BF0D3DA__wvu_PrintTitles" localSheetId="0">Orçamento!$1:$13</definedName>
    <definedName name="Z_DF003545_51DC_4A62_9FEA_5113D42F0E3B_.wvu.FilterData" localSheetId="0" hidden="1">Orçamento!$A$13:$K$31</definedName>
    <definedName name="Z_E0BD9949_4941_41B8_AE85_493BDDBD6ED3_.wvu.FilterData" localSheetId="0" hidden="1">Orçamento!$A$13:$K$31</definedName>
  </definedNames>
  <calcPr calcId="152511"/>
  <customWorkbookViews>
    <customWorkbookView name="Erica Sotto - Modo de exibição pessoal" guid="{3B8348FD-7A00-44FD-ACF5-E6A19592872E}" mergeInterval="0" personalView="1" maximized="1" xWindow="-8" yWindow="-8" windowWidth="1616" windowHeight="876" activeSheetId="1"/>
    <customWorkbookView name="ESTAGIO - Modo de exibição pessoal" guid="{735B8B3A-B24D-4DA1-9A17-E4D640D460A8}" mergeInterval="0" personalView="1" maximized="1" windowWidth="1362" windowHeight="552" tabRatio="621" activeSheetId="1"/>
    <customWorkbookView name="User - Modo de exibição pessoal" guid="{B535EED3-096A-4559-AE37-6359A35C71B4}" mergeInterval="0" personalView="1" maximized="1" xWindow="1" yWindow="1" windowWidth="1356" windowHeight="628" activeSheetId="1"/>
  </customWorkbookViews>
</workbook>
</file>

<file path=xl/calcChain.xml><?xml version="1.0" encoding="utf-8"?>
<calcChain xmlns="http://schemas.openxmlformats.org/spreadsheetml/2006/main">
  <c r="H19" i="1" l="1"/>
  <c r="I19" i="1" s="1"/>
  <c r="D15" i="1"/>
  <c r="R17" i="12"/>
  <c r="B17" i="12"/>
  <c r="B7" i="12"/>
  <c r="A9" i="12"/>
  <c r="B11" i="12"/>
  <c r="F14" i="12"/>
  <c r="G14" i="12" s="1"/>
  <c r="H14" i="12" s="1"/>
  <c r="I14" i="12" s="1"/>
  <c r="J14" i="12" s="1"/>
  <c r="K14" i="12" s="1"/>
  <c r="L14" i="12" s="1"/>
  <c r="M14" i="12" s="1"/>
  <c r="N14" i="12" s="1"/>
  <c r="O14" i="12" s="1"/>
  <c r="P14" i="12" s="1"/>
  <c r="E19" i="12"/>
  <c r="F19" i="12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D19" i="12"/>
  <c r="C19" i="12"/>
  <c r="H20" i="1"/>
  <c r="I20" i="1" s="1"/>
  <c r="H16" i="1"/>
  <c r="I16" i="1" s="1"/>
  <c r="H18" i="1"/>
  <c r="I18" i="1" s="1"/>
  <c r="H17" i="1"/>
  <c r="I17" i="1" s="1"/>
  <c r="H21" i="1" l="1"/>
  <c r="I21" i="1" s="1"/>
  <c r="E15" i="1" l="1"/>
  <c r="E14" i="1" s="1"/>
  <c r="I15" i="1"/>
  <c r="I14" i="1" s="1"/>
  <c r="D17" i="12" s="1"/>
  <c r="P18" i="12" l="1"/>
  <c r="P21" i="12" s="1"/>
  <c r="L18" i="12"/>
  <c r="L21" i="12" s="1"/>
  <c r="H18" i="12"/>
  <c r="H21" i="12" s="1"/>
  <c r="F18" i="12"/>
  <c r="F21" i="12" s="1"/>
  <c r="E18" i="12"/>
  <c r="E21" i="12" s="1"/>
  <c r="O18" i="12"/>
  <c r="O21" i="12" s="1"/>
  <c r="K18" i="12"/>
  <c r="K21" i="12" s="1"/>
  <c r="G18" i="12"/>
  <c r="G21" i="12" s="1"/>
  <c r="N18" i="12"/>
  <c r="J18" i="12"/>
  <c r="J21" i="12" s="1"/>
  <c r="M18" i="12"/>
  <c r="M21" i="12" s="1"/>
  <c r="I18" i="12"/>
  <c r="I21" i="12" s="1"/>
  <c r="N21" i="12"/>
  <c r="I22" i="1"/>
  <c r="H9" i="1" s="1"/>
  <c r="G22" i="1"/>
  <c r="J20" i="1" s="1"/>
  <c r="J19" i="1" l="1"/>
  <c r="J21" i="1"/>
  <c r="E9" i="12"/>
  <c r="D21" i="12"/>
  <c r="E22" i="12"/>
  <c r="F22" i="12" s="1"/>
  <c r="G22" i="12" s="1"/>
  <c r="H22" i="12" s="1"/>
  <c r="I22" i="12" s="1"/>
  <c r="J22" i="12" s="1"/>
  <c r="K22" i="12" s="1"/>
  <c r="L22" i="12" s="1"/>
  <c r="M22" i="12" s="1"/>
  <c r="N22" i="12" s="1"/>
  <c r="O22" i="12" s="1"/>
  <c r="P22" i="12" s="1"/>
  <c r="D22" i="12" s="1"/>
  <c r="J22" i="1"/>
  <c r="J18" i="1"/>
  <c r="J16" i="1"/>
  <c r="J17" i="1"/>
  <c r="J15" i="1"/>
  <c r="J14" i="1"/>
  <c r="C17" i="12" s="1"/>
  <c r="C21" i="12" s="1"/>
  <c r="Q18" i="12"/>
  <c r="C22" i="12" l="1"/>
</calcChain>
</file>

<file path=xl/sharedStrings.xml><?xml version="1.0" encoding="utf-8"?>
<sst xmlns="http://schemas.openxmlformats.org/spreadsheetml/2006/main" count="163" uniqueCount="142">
  <si>
    <t>PREFEITURA DO MUNICÍPIO DE ITAPEVI</t>
  </si>
  <si>
    <t>ESTADO DE  SÃO PAULO</t>
  </si>
  <si>
    <t xml:space="preserve">OBRA: </t>
  </si>
  <si>
    <t xml:space="preserve">Tipo de Intervenção: </t>
  </si>
  <si>
    <t>Endereço :</t>
  </si>
  <si>
    <t>Investimento:</t>
  </si>
  <si>
    <t>Ref.</t>
  </si>
  <si>
    <t>Un.</t>
  </si>
  <si>
    <t>Qtd.</t>
  </si>
  <si>
    <t xml:space="preserve">Preço un. </t>
  </si>
  <si>
    <t xml:space="preserve">% </t>
  </si>
  <si>
    <t>%</t>
  </si>
  <si>
    <t>R$</t>
  </si>
  <si>
    <t>01.01</t>
  </si>
  <si>
    <t>01.01.01</t>
  </si>
  <si>
    <t>h</t>
  </si>
  <si>
    <t>un</t>
  </si>
  <si>
    <t xml:space="preserve">TOTAL GERAL </t>
  </si>
  <si>
    <t>Item</t>
  </si>
  <si>
    <t>Descrição</t>
  </si>
  <si>
    <t>Peso</t>
  </si>
  <si>
    <t>Valor do Serviço</t>
  </si>
  <si>
    <t>Código</t>
  </si>
  <si>
    <t>.</t>
  </si>
  <si>
    <t>01.17.031</t>
  </si>
  <si>
    <t>01.17.041</t>
  </si>
  <si>
    <t>Descrição dos Serviços</t>
  </si>
  <si>
    <t xml:space="preserve">Obra: </t>
  </si>
  <si>
    <t>Tab.  Ref.:</t>
  </si>
  <si>
    <t>AMPLIAÇÃO</t>
  </si>
  <si>
    <t>01.01.02</t>
  </si>
  <si>
    <t>SUB-TOTAL</t>
  </si>
  <si>
    <t>TOTAL GERAL</t>
  </si>
  <si>
    <t>CONTRATAÇÃO DE PROJETO E CONSULTORIA DE ACESSIBILIDADE</t>
  </si>
  <si>
    <t>Município de Itapevi - ITAPEVI/SP</t>
  </si>
  <si>
    <t>01.01.03</t>
  </si>
  <si>
    <t>01.01.04</t>
  </si>
  <si>
    <t>SECRETARIA DE INFRAESTRUTURA E SERVIÇOS URBANOS</t>
  </si>
  <si>
    <t>TAB.  REF.:</t>
  </si>
  <si>
    <t>ID</t>
  </si>
  <si>
    <t>Nome</t>
  </si>
  <si>
    <t>Endereço</t>
  </si>
  <si>
    <t>CEP</t>
  </si>
  <si>
    <t>Coordenadas Geográficas</t>
  </si>
  <si>
    <t>06663-000</t>
  </si>
  <si>
    <t>06680-420</t>
  </si>
  <si>
    <t>06660-110</t>
  </si>
  <si>
    <t>06680-685</t>
  </si>
  <si>
    <t>06654-440</t>
  </si>
  <si>
    <t>06660-630</t>
  </si>
  <si>
    <t xml:space="preserve">Alice Celestino Izabo Ramari, CEMEB Profª </t>
  </si>
  <si>
    <t>R. Afeganistão, 969 - Jd. Alabama</t>
  </si>
  <si>
    <t>-23.533110, -46.995152</t>
  </si>
  <si>
    <t xml:space="preserve">Christel Ruth Iung Rooch, CEMEB Profª </t>
  </si>
  <si>
    <t>Rua São Judas, 105 - Pq. Santo Antônio</t>
  </si>
  <si>
    <t>06663-390</t>
  </si>
  <si>
    <t>-23.552652, -46.937766</t>
  </si>
  <si>
    <t>Emília Rossi Luigi, CEMEB</t>
  </si>
  <si>
    <t>Rua Samantha, 350 - Pq. Wey</t>
  </si>
  <si>
    <t>06657-780</t>
  </si>
  <si>
    <t>-23.560606, -46.918293</t>
  </si>
  <si>
    <t xml:space="preserve">Antônio Frederico de Castro Alves, CEMEB </t>
  </si>
  <si>
    <t>Rua Sangi Koba, 45 Jd. São Luiz</t>
  </si>
  <si>
    <t>06654-630</t>
  </si>
  <si>
    <t>-23.539373, -46.919811</t>
  </si>
  <si>
    <t>Antônio Rodrigues da Silva, CEMEB Vereador</t>
  </si>
  <si>
    <t>Rua Chuí, 44 - Pq. Suburbano</t>
  </si>
  <si>
    <t>06663-630</t>
  </si>
  <si>
    <t>-23.566651, -46.944587</t>
  </si>
  <si>
    <t>Antônio Oliveira Cunha, CEMEB e Terreno ao Lado</t>
  </si>
  <si>
    <t>Rua Nova Esperança, 410 - Vila da Paz</t>
  </si>
  <si>
    <t>06665-240</t>
  </si>
  <si>
    <t>-23.563991, -46.948234</t>
  </si>
  <si>
    <t xml:space="preserve">Benedicto Antônio dos Santos, CEMEB Prof. </t>
  </si>
  <si>
    <t>Rua Eduardo de Abreu, 320 - Jd.Itaparica</t>
  </si>
  <si>
    <t>-23.535080, -46.920633</t>
  </si>
  <si>
    <t xml:space="preserve">Carlos Drummond de Andrade, CEMEB </t>
  </si>
  <si>
    <t>Travessa do Simão, 123 - Jardim Rainha</t>
  </si>
  <si>
    <t>06656-300</t>
  </si>
  <si>
    <t>-23.549504, -46.929557</t>
  </si>
  <si>
    <t>Carlos Ramiro de Castro, CEMEB Professor</t>
  </si>
  <si>
    <t>Av. Pedro Paulino, 920 - COHAB</t>
  </si>
  <si>
    <t>-23.554512, -46.947841</t>
  </si>
  <si>
    <t xml:space="preserve">Cora Coralina, CEMEB </t>
  </si>
  <si>
    <t>Rua Ubarana, 88 - Alto da Colina</t>
  </si>
  <si>
    <t>06665-209</t>
  </si>
  <si>
    <t>-23.568471, -46.954402</t>
  </si>
  <si>
    <t xml:space="preserve">Dorina de Gouvêa Nowill,CEMEB </t>
  </si>
  <si>
    <t>Rua Marinalva, 367 - Jd. Briquet</t>
  </si>
  <si>
    <t>06655-450</t>
  </si>
  <si>
    <t>-23.555050, -46.908749</t>
  </si>
  <si>
    <t>Eduardo João da Silva, CEMEB</t>
  </si>
  <si>
    <t>Rua San José, 38 - Jd. Santa Rita</t>
  </si>
  <si>
    <t>06660-555</t>
  </si>
  <si>
    <t>-23.550754, -46.954240</t>
  </si>
  <si>
    <t>Eneide Aparecida Bili Pedra Pereira, CEMEB Profª</t>
  </si>
  <si>
    <t>Rua Rodolfo Voigth, 390 - Jd. Rainha</t>
  </si>
  <si>
    <t>06656-370</t>
  </si>
  <si>
    <t>-23.555534, -46.927246</t>
  </si>
  <si>
    <t xml:space="preserve">Rosana Minani Andrade, CEMEB Profª </t>
  </si>
  <si>
    <t>Rua Bambina Amirable Chaluppe, 280 - Amador Bueno</t>
  </si>
  <si>
    <t>-23.535051, -46.981857</t>
  </si>
  <si>
    <t>Carlos Alberto Ferreira Braga, CEMEB Prof.</t>
  </si>
  <si>
    <t>Rua Alcides Cotrin, 177 - Jd. Santa Rita</t>
  </si>
  <si>
    <t>-23.545276, -46.951475</t>
  </si>
  <si>
    <t>Cecília Meireles, CEMEB</t>
  </si>
  <si>
    <t>Rua Sábia, 410 - Jd. Briquet</t>
  </si>
  <si>
    <t>06655-250</t>
  </si>
  <si>
    <t>-23.551125, -46.912452</t>
  </si>
  <si>
    <t>Florestan Fernandes, CEMEB Professor e Terreno ao Lado</t>
  </si>
  <si>
    <t>Rua Serra dos Farrapos, 158 - Vila Aurora</t>
  </si>
  <si>
    <t>06657-240</t>
  </si>
  <si>
    <t>-23.554889, -46.932168</t>
  </si>
  <si>
    <t xml:space="preserve">Vinícius de Moraes, CEMEB </t>
  </si>
  <si>
    <t>Rua Mestre José Duarte, 170 - Vila Santa Rita</t>
  </si>
  <si>
    <t>-23.546535, -46.962466</t>
  </si>
  <si>
    <t xml:space="preserve">Maria Roncagli Michelotti, CEMEB Dona </t>
  </si>
  <si>
    <t>Rua Cecília Pereira Alves, 170 - Jd. Vitápolis</t>
  </si>
  <si>
    <t>06693-360</t>
  </si>
  <si>
    <t>-23.535198, -46.925270</t>
  </si>
  <si>
    <t>ANEXO 1</t>
  </si>
  <si>
    <t>Preço Total com BDI</t>
  </si>
  <si>
    <t>Preço Total sem BDI</t>
  </si>
  <si>
    <t>SIURB / CDHU</t>
  </si>
  <si>
    <t>Maria Clara Machado, CEMEB</t>
  </si>
  <si>
    <t>Rua Joaquim Lemos, 23 - Vila Aurora</t>
  </si>
  <si>
    <t>06663-095</t>
  </si>
  <si>
    <t>-23.549675, -46.936240</t>
  </si>
  <si>
    <t>Etapa</t>
  </si>
  <si>
    <t>Atendimento a Acessibilidade nas Escolas Municipais - Etapas 4 e 5</t>
  </si>
  <si>
    <t>CDHU-181</t>
  </si>
  <si>
    <t>gl</t>
  </si>
  <si>
    <t>01.01.05</t>
  </si>
  <si>
    <t>01.01.06</t>
  </si>
  <si>
    <t>Projeto Executivo De Arquitetura Em Formato A1</t>
  </si>
  <si>
    <t>Projeto Executivo De Arquitetura Em Formato A0</t>
  </si>
  <si>
    <t>Consultor</t>
  </si>
  <si>
    <t>Levantamento Cadastral De Edificação Até 500M2</t>
  </si>
  <si>
    <t>Levantamento Cadastral De Edificação Excedente Entre 501M2 À 2000M2</t>
  </si>
  <si>
    <t>m2</t>
  </si>
  <si>
    <t>Levantamento Cadastral De Edificação Excedente Entre 2001M2 À 5000M2</t>
  </si>
  <si>
    <t>Siurb (Edif)-Jan/21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</si>
</sst>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&quot;R$ &quot;* #,##0.00_);_(&quot;R$ &quot;* \(#,##0.00\);_(&quot;R$ &quot;* \-??_);_(@_)"/>
    <numFmt numFmtId="166" formatCode="* #,##0.00\ ;* \(#,##0.00\);* \-#\ ;@\ "/>
    <numFmt numFmtId="167" formatCode="0.0000"/>
    <numFmt numFmtId="168" formatCode="_(* #,##0.00_);_(* \(#,##0.00\);_(* \-??_);_(@_)"/>
    <numFmt numFmtId="169" formatCode="00"/>
    <numFmt numFmtId="170" formatCode="_-* #,##0.00_-;\-* #,##0.00_-;_-* \-??_-;_-@_-"/>
    <numFmt numFmtId="171" formatCode="&quot;R$ &quot;#,##0.00"/>
    <numFmt numFmtId="172" formatCode="&quot; R$ &quot;* #,##0.00\ &quot;/ m2&quot;"/>
    <numFmt numFmtId="173" formatCode="##,##0.00\ &quot;m2&quot;"/>
    <numFmt numFmtId="174" formatCode="0.000%"/>
    <numFmt numFmtId="175" formatCode="0.00000%"/>
    <numFmt numFmtId="176" formatCode="0.000000"/>
    <numFmt numFmtId="177" formatCode="_(&quot;R$ &quot;#,##0.00_);_(&quot;R$ &quot;\(#,##0.00\);_(&quot;R$ &quot;\ \-??_);_(@_)"/>
    <numFmt numFmtId="178" formatCode="&quot; R$ &quot;#,##0.00\ &quot;/ m2&quot;"/>
    <numFmt numFmtId="179" formatCode="&quot;MÊS&quot;\ ##"/>
    <numFmt numFmtId="180" formatCode="&quot;R$&quot;\ #,##0.00"/>
    <numFmt numFmtId="181" formatCode="_(&quot;R$ &quot;* #,##0.00000_);_(&quot;R$ &quot;* \(#,##0.00000\);_(&quot;R$ &quot;* \-??_);_(@_)"/>
    <numFmt numFmtId="182" formatCode="_-* #,##0.000000_-;\-* #,##0.000000_-;_-* &quot;-&quot;??????_-;_-@_-"/>
    <numFmt numFmtId="183" formatCode="_(* #,##0.00000000000_);_(* \(#,##0.00000000000\);_(* \-??_);_(@_)"/>
  </numFmts>
  <fonts count="35" x14ac:knownFonts="1">
    <font>
      <sz val="10"/>
      <name val="Arial"/>
      <family val="2"/>
    </font>
    <font>
      <sz val="10"/>
      <name val="Arial"/>
    </font>
    <font>
      <sz val="10"/>
      <name val="Times New Roman"/>
      <family val="1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sz val="12"/>
      <name val="Arial"/>
      <family val="2"/>
    </font>
    <font>
      <b/>
      <sz val="11.5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hadow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sz val="14"/>
      <color theme="0"/>
      <name val="Arial"/>
      <family val="2"/>
    </font>
    <font>
      <b/>
      <sz val="14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3" tint="-0.49998474074526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26"/>
      </patternFill>
    </fill>
  </fills>
  <borders count="57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0" fontId="20" fillId="0" borderId="0" applyNumberFormat="0"/>
    <xf numFmtId="0" fontId="25" fillId="0" borderId="0"/>
    <xf numFmtId="0" fontId="20" fillId="0" borderId="0"/>
    <xf numFmtId="165" fontId="20" fillId="0" borderId="0"/>
    <xf numFmtId="165" fontId="20" fillId="0" borderId="0"/>
    <xf numFmtId="165" fontId="20" fillId="0" borderId="0"/>
    <xf numFmtId="165" fontId="20" fillId="0" borderId="0"/>
    <xf numFmtId="164" fontId="23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14" fillId="0" borderId="0"/>
    <xf numFmtId="0" fontId="1" fillId="0" borderId="0"/>
    <xf numFmtId="0" fontId="20" fillId="0" borderId="0"/>
    <xf numFmtId="0" fontId="26" fillId="0" borderId="0"/>
    <xf numFmtId="0" fontId="21" fillId="0" borderId="0"/>
    <xf numFmtId="0" fontId="14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9" fontId="20" fillId="0" borderId="0"/>
    <xf numFmtId="9" fontId="20" fillId="0" borderId="0"/>
    <xf numFmtId="168" fontId="20" fillId="0" borderId="0"/>
    <xf numFmtId="166" fontId="20" fillId="0" borderId="0"/>
    <xf numFmtId="168" fontId="20" fillId="0" borderId="0"/>
    <xf numFmtId="0" fontId="2" fillId="0" borderId="1">
      <alignment horizontal="left" wrapText="1"/>
    </xf>
    <xf numFmtId="43" fontId="28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3" applyFont="1" applyAlignment="1">
      <alignment vertical="center"/>
    </xf>
    <xf numFmtId="0" fontId="5" fillId="0" borderId="3" xfId="3" applyFont="1" applyBorder="1" applyAlignment="1">
      <alignment vertical="center"/>
    </xf>
    <xf numFmtId="0" fontId="0" fillId="0" borderId="0" xfId="3" applyFont="1" applyFill="1" applyBorder="1" applyAlignment="1" applyProtection="1">
      <alignment vertical="center"/>
      <protection locked="0"/>
    </xf>
    <xf numFmtId="0" fontId="8" fillId="0" borderId="0" xfId="3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vertical="center"/>
      <protection locked="0"/>
    </xf>
    <xf numFmtId="0" fontId="13" fillId="0" borderId="0" xfId="3" applyFont="1" applyFill="1" applyBorder="1" applyAlignment="1" applyProtection="1">
      <alignment horizontal="center" vertical="center"/>
      <protection locked="0"/>
    </xf>
    <xf numFmtId="0" fontId="30" fillId="0" borderId="0" xfId="3" applyFont="1" applyFill="1" applyBorder="1" applyAlignment="1" applyProtection="1">
      <alignment vertical="center"/>
      <protection locked="0"/>
    </xf>
    <xf numFmtId="0" fontId="0" fillId="0" borderId="0" xfId="3" applyNumberFormat="1" applyFont="1" applyBorder="1" applyAlignment="1" applyProtection="1">
      <alignment horizontal="center" vertical="center"/>
      <protection locked="0"/>
    </xf>
    <xf numFmtId="0" fontId="0" fillId="0" borderId="0" xfId="3" applyFont="1" applyBorder="1" applyAlignment="1" applyProtection="1">
      <alignment horizontal="center" vertical="center"/>
      <protection locked="0"/>
    </xf>
    <xf numFmtId="0" fontId="0" fillId="0" borderId="0" xfId="3" applyFont="1" applyBorder="1" applyAlignment="1" applyProtection="1">
      <alignment horizontal="left" vertical="center" wrapText="1"/>
      <protection locked="0"/>
    </xf>
    <xf numFmtId="4" fontId="0" fillId="0" borderId="0" xfId="3" applyNumberFormat="1" applyFont="1" applyBorder="1" applyAlignment="1" applyProtection="1">
      <alignment horizontal="center" vertical="center"/>
      <protection locked="0"/>
    </xf>
    <xf numFmtId="165" fontId="0" fillId="0" borderId="0" xfId="4" applyFont="1" applyFill="1" applyBorder="1" applyAlignment="1" applyProtection="1">
      <alignment horizontal="center" vertical="center"/>
      <protection locked="0"/>
    </xf>
    <xf numFmtId="0" fontId="0" fillId="0" borderId="0" xfId="3" applyFont="1" applyFill="1" applyBorder="1" applyAlignment="1" applyProtection="1">
      <alignment horizontal="center" vertical="center"/>
      <protection locked="0"/>
    </xf>
    <xf numFmtId="0" fontId="5" fillId="0" borderId="0" xfId="3" applyFont="1" applyBorder="1" applyAlignment="1" applyProtection="1">
      <alignment horizontal="center" vertical="center" wrapText="1"/>
      <protection locked="0"/>
    </xf>
    <xf numFmtId="167" fontId="0" fillId="0" borderId="0" xfId="3" applyNumberFormat="1" applyFont="1" applyBorder="1" applyAlignment="1" applyProtection="1">
      <alignment horizontal="center" vertical="center"/>
      <protection locked="0"/>
    </xf>
    <xf numFmtId="4" fontId="0" fillId="0" borderId="0" xfId="3" applyNumberFormat="1" applyFont="1" applyAlignment="1" applyProtection="1">
      <alignment horizontal="center" vertical="center"/>
      <protection locked="0"/>
    </xf>
    <xf numFmtId="0" fontId="0" fillId="0" borderId="0" xfId="3" applyFont="1" applyBorder="1" applyAlignment="1" applyProtection="1">
      <alignment horizontal="left" vertical="center"/>
      <protection locked="0"/>
    </xf>
    <xf numFmtId="4" fontId="0" fillId="0" borderId="0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180" fontId="13" fillId="4" borderId="0" xfId="7" applyNumberFormat="1" applyFont="1" applyFill="1" applyBorder="1" applyAlignment="1" applyProtection="1">
      <alignment horizontal="center" vertical="center"/>
      <protection locked="0"/>
    </xf>
    <xf numFmtId="4" fontId="0" fillId="0" borderId="0" xfId="3" quotePrefix="1" applyNumberFormat="1" applyFont="1" applyBorder="1" applyAlignment="1" applyProtection="1">
      <alignment horizontal="center" vertical="center"/>
      <protection locked="0"/>
    </xf>
    <xf numFmtId="43" fontId="0" fillId="0" borderId="0" xfId="3" applyNumberFormat="1" applyFont="1" applyFill="1" applyBorder="1" applyAlignment="1" applyProtection="1">
      <alignment horizontal="center" vertical="center"/>
      <protection locked="0"/>
    </xf>
    <xf numFmtId="10" fontId="0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Border="1" applyAlignment="1" applyProtection="1">
      <alignment horizontal="center" vertical="center"/>
      <protection locked="0"/>
    </xf>
    <xf numFmtId="43" fontId="8" fillId="0" borderId="0" xfId="3" applyNumberFormat="1" applyFont="1" applyFill="1" applyBorder="1" applyAlignment="1" applyProtection="1">
      <alignment horizontal="center" vertical="center"/>
      <protection locked="0"/>
    </xf>
    <xf numFmtId="176" fontId="0" fillId="0" borderId="0" xfId="4" applyNumberFormat="1" applyFont="1" applyFill="1" applyBorder="1" applyAlignment="1" applyProtection="1">
      <alignment horizontal="center" vertical="center"/>
      <protection locked="0"/>
    </xf>
    <xf numFmtId="181" fontId="0" fillId="0" borderId="0" xfId="4" applyNumberFormat="1" applyFont="1" applyFill="1" applyBorder="1" applyAlignment="1" applyProtection="1">
      <alignment horizontal="center" vertical="center"/>
      <protection locked="0"/>
    </xf>
    <xf numFmtId="182" fontId="0" fillId="0" borderId="0" xfId="3" applyNumberFormat="1" applyFont="1" applyFill="1" applyBorder="1" applyAlignment="1" applyProtection="1">
      <alignment horizontal="left" vertical="center"/>
      <protection locked="0"/>
    </xf>
    <xf numFmtId="0" fontId="5" fillId="0" borderId="10" xfId="3" applyFont="1" applyBorder="1" applyAlignment="1">
      <alignment horizontal="center" vertical="center" wrapText="1"/>
    </xf>
    <xf numFmtId="165" fontId="31" fillId="3" borderId="19" xfId="4" applyFont="1" applyFill="1" applyBorder="1" applyAlignment="1" applyProtection="1">
      <alignment vertical="center"/>
    </xf>
    <xf numFmtId="165" fontId="31" fillId="3" borderId="16" xfId="4" applyFont="1" applyFill="1" applyBorder="1" applyAlignment="1" applyProtection="1">
      <alignment vertical="center"/>
    </xf>
    <xf numFmtId="43" fontId="13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Border="1" applyAlignment="1" applyProtection="1">
      <alignment horizontal="left" vertical="center"/>
      <protection locked="0"/>
    </xf>
    <xf numFmtId="165" fontId="5" fillId="0" borderId="6" xfId="5" applyFont="1" applyFill="1" applyBorder="1" applyAlignment="1" applyProtection="1">
      <alignment horizontal="center" vertical="center"/>
    </xf>
    <xf numFmtId="165" fontId="5" fillId="0" borderId="20" xfId="5" applyFont="1" applyFill="1" applyBorder="1" applyAlignment="1" applyProtection="1">
      <alignment horizontal="center" vertical="center"/>
    </xf>
    <xf numFmtId="165" fontId="5" fillId="0" borderId="21" xfId="4" applyFont="1" applyFill="1" applyBorder="1" applyAlignment="1" applyProtection="1">
      <alignment horizontal="center" vertical="center"/>
    </xf>
    <xf numFmtId="165" fontId="31" fillId="3" borderId="25" xfId="4" applyFont="1" applyFill="1" applyBorder="1" applyAlignment="1" applyProtection="1">
      <alignment vertical="center"/>
    </xf>
    <xf numFmtId="165" fontId="31" fillId="3" borderId="23" xfId="4" applyFont="1" applyFill="1" applyBorder="1" applyAlignment="1" applyProtection="1">
      <alignment vertical="center"/>
    </xf>
    <xf numFmtId="0" fontId="0" fillId="0" borderId="7" xfId="3" applyFont="1" applyBorder="1" applyAlignment="1">
      <alignment vertical="center"/>
    </xf>
    <xf numFmtId="0" fontId="7" fillId="0" borderId="7" xfId="3" applyFont="1" applyBorder="1" applyAlignment="1">
      <alignment horizontal="left" vertical="center"/>
    </xf>
    <xf numFmtId="0" fontId="7" fillId="0" borderId="7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0" fontId="5" fillId="0" borderId="6" xfId="3" applyFont="1" applyBorder="1" applyAlignment="1">
      <alignment vertical="center" wrapText="1"/>
    </xf>
    <xf numFmtId="0" fontId="5" fillId="0" borderId="2" xfId="3" applyFont="1" applyBorder="1" applyAlignment="1">
      <alignment vertical="center"/>
    </xf>
    <xf numFmtId="0" fontId="5" fillId="0" borderId="3" xfId="3" applyFont="1" applyBorder="1" applyAlignment="1">
      <alignment horizontal="left" vertical="center"/>
    </xf>
    <xf numFmtId="0" fontId="5" fillId="0" borderId="3" xfId="3" applyFont="1" applyBorder="1" applyAlignment="1">
      <alignment horizontal="left" vertical="center" wrapText="1"/>
    </xf>
    <xf numFmtId="0" fontId="5" fillId="0" borderId="14" xfId="3" applyFont="1" applyBorder="1" applyAlignment="1">
      <alignment vertical="center"/>
    </xf>
    <xf numFmtId="0" fontId="5" fillId="0" borderId="7" xfId="3" applyFont="1" applyBorder="1" applyAlignment="1">
      <alignment vertical="center"/>
    </xf>
    <xf numFmtId="0" fontId="6" fillId="0" borderId="0" xfId="3" applyFont="1" applyBorder="1" applyAlignment="1" applyProtection="1">
      <alignment horizontal="center" vertical="center"/>
      <protection locked="0"/>
    </xf>
    <xf numFmtId="0" fontId="5" fillId="0" borderId="9" xfId="3" applyFont="1" applyBorder="1" applyAlignment="1">
      <alignment horizontal="center" vertical="center" wrapText="1"/>
    </xf>
    <xf numFmtId="49" fontId="29" fillId="3" borderId="34" xfId="3" applyNumberFormat="1" applyFont="1" applyFill="1" applyBorder="1" applyAlignment="1" applyProtection="1">
      <alignment horizontal="center" vertical="center"/>
      <protection hidden="1"/>
    </xf>
    <xf numFmtId="0" fontId="29" fillId="3" borderId="35" xfId="3" applyFont="1" applyFill="1" applyBorder="1" applyAlignment="1">
      <alignment horizontal="center" vertical="center" wrapText="1"/>
    </xf>
    <xf numFmtId="0" fontId="29" fillId="3" borderId="36" xfId="3" applyFont="1" applyFill="1" applyBorder="1" applyAlignment="1">
      <alignment horizontal="center" vertical="center" wrapText="1"/>
    </xf>
    <xf numFmtId="0" fontId="29" fillId="3" borderId="37" xfId="3" applyFont="1" applyFill="1" applyBorder="1" applyAlignment="1">
      <alignment horizontal="center" vertical="center" wrapText="1"/>
    </xf>
    <xf numFmtId="0" fontId="29" fillId="3" borderId="38" xfId="3" applyFont="1" applyFill="1" applyBorder="1" applyAlignment="1">
      <alignment horizontal="center" vertical="center" wrapText="1"/>
    </xf>
    <xf numFmtId="0" fontId="0" fillId="0" borderId="0" xfId="3" applyFont="1" applyBorder="1" applyAlignment="1" applyProtection="1">
      <alignment vertical="center"/>
    </xf>
    <xf numFmtId="0" fontId="5" fillId="0" borderId="3" xfId="3" applyFont="1" applyBorder="1" applyAlignment="1" applyProtection="1">
      <alignment horizontal="left" vertical="center"/>
    </xf>
    <xf numFmtId="0" fontId="5" fillId="0" borderId="0" xfId="3" applyFont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vertical="center"/>
    </xf>
    <xf numFmtId="0" fontId="5" fillId="0" borderId="3" xfId="3" applyFont="1" applyBorder="1" applyAlignment="1" applyProtection="1">
      <alignment vertical="center"/>
    </xf>
    <xf numFmtId="0" fontId="5" fillId="0" borderId="0" xfId="3" applyFont="1" applyBorder="1" applyAlignment="1" applyProtection="1">
      <alignment vertical="center"/>
    </xf>
    <xf numFmtId="0" fontId="5" fillId="0" borderId="3" xfId="3" applyFont="1" applyBorder="1" applyAlignment="1" applyProtection="1">
      <alignment horizontal="left" vertical="center" wrapText="1"/>
    </xf>
    <xf numFmtId="0" fontId="5" fillId="0" borderId="14" xfId="3" applyFont="1" applyBorder="1" applyAlignment="1" applyProtection="1">
      <alignment vertical="center"/>
    </xf>
    <xf numFmtId="0" fontId="5" fillId="0" borderId="7" xfId="3" applyFont="1" applyBorder="1" applyAlignment="1" applyProtection="1">
      <alignment vertical="center"/>
    </xf>
    <xf numFmtId="0" fontId="8" fillId="0" borderId="7" xfId="3" applyFont="1" applyFill="1" applyBorder="1" applyAlignment="1" applyProtection="1">
      <alignment vertical="center"/>
    </xf>
    <xf numFmtId="0" fontId="0" fillId="0" borderId="0" xfId="3" applyFont="1" applyBorder="1" applyAlignment="1" applyProtection="1">
      <alignment vertical="center" wrapText="1"/>
    </xf>
    <xf numFmtId="0" fontId="0" fillId="0" borderId="0" xfId="3" applyFont="1" applyFill="1" applyBorder="1" applyAlignment="1" applyProtection="1">
      <alignment vertical="center" wrapText="1"/>
    </xf>
    <xf numFmtId="4" fontId="0" fillId="0" borderId="0" xfId="3" applyNumberFormat="1" applyFont="1" applyFill="1" applyBorder="1" applyAlignment="1" applyProtection="1">
      <alignment horizontal="center" vertical="center" wrapText="1"/>
    </xf>
    <xf numFmtId="0" fontId="0" fillId="0" borderId="12" xfId="3" applyNumberFormat="1" applyFont="1" applyFill="1" applyBorder="1" applyAlignment="1" applyProtection="1">
      <alignment horizontal="center" vertical="center"/>
    </xf>
    <xf numFmtId="167" fontId="5" fillId="0" borderId="0" xfId="3" applyNumberFormat="1" applyFont="1" applyBorder="1" applyAlignment="1" applyProtection="1">
      <alignment horizontal="center" vertical="center" wrapText="1"/>
      <protection locked="0"/>
    </xf>
    <xf numFmtId="165" fontId="20" fillId="0" borderId="0" xfId="4" applyFill="1" applyAlignment="1" applyProtection="1">
      <alignment horizontal="center" vertical="center"/>
      <protection locked="0"/>
    </xf>
    <xf numFmtId="43" fontId="5" fillId="0" borderId="0" xfId="3" applyNumberFormat="1" applyFont="1" applyBorder="1" applyAlignment="1" applyProtection="1">
      <alignment horizontal="center" vertical="center" wrapText="1"/>
      <protection locked="0"/>
    </xf>
    <xf numFmtId="174" fontId="20" fillId="0" borderId="0" xfId="22" applyNumberFormat="1" applyFill="1" applyProtection="1">
      <protection locked="0"/>
    </xf>
    <xf numFmtId="174" fontId="20" fillId="0" borderId="0" xfId="22" applyNumberFormat="1" applyProtection="1">
      <protection locked="0"/>
    </xf>
    <xf numFmtId="170" fontId="15" fillId="0" borderId="0" xfId="3" applyNumberFormat="1" applyFont="1" applyBorder="1" applyAlignment="1" applyProtection="1">
      <alignment horizontal="center" vertical="center"/>
      <protection locked="0"/>
    </xf>
    <xf numFmtId="170" fontId="15" fillId="0" borderId="0" xfId="3" applyNumberFormat="1" applyFont="1" applyAlignment="1" applyProtection="1">
      <alignment horizontal="center" vertical="center"/>
      <protection locked="0"/>
    </xf>
    <xf numFmtId="0" fontId="0" fillId="2" borderId="0" xfId="3" applyFont="1" applyFill="1" applyBorder="1" applyAlignment="1" applyProtection="1">
      <alignment vertical="center"/>
      <protection locked="0"/>
    </xf>
    <xf numFmtId="0" fontId="0" fillId="0" borderId="2" xfId="3" applyFont="1" applyBorder="1" applyAlignment="1" applyProtection="1">
      <alignment vertical="center"/>
    </xf>
    <xf numFmtId="0" fontId="5" fillId="0" borderId="0" xfId="3" applyFont="1" applyBorder="1" applyAlignment="1" applyProtection="1">
      <alignment horizontal="center" vertical="center" wrapText="1"/>
    </xf>
    <xf numFmtId="4" fontId="5" fillId="0" borderId="0" xfId="3" applyNumberFormat="1" applyFont="1" applyFill="1" applyBorder="1" applyAlignment="1" applyProtection="1">
      <alignment horizontal="center" vertical="center" wrapText="1"/>
    </xf>
    <xf numFmtId="0" fontId="5" fillId="0" borderId="10" xfId="3" applyFont="1" applyBorder="1" applyAlignment="1" applyProtection="1">
      <alignment horizontal="center" vertical="center" wrapText="1"/>
    </xf>
    <xf numFmtId="0" fontId="5" fillId="0" borderId="3" xfId="3" applyFont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vertical="center"/>
    </xf>
    <xf numFmtId="43" fontId="8" fillId="0" borderId="0" xfId="3" applyNumberFormat="1" applyFont="1" applyFill="1" applyBorder="1" applyAlignment="1" applyProtection="1">
      <alignment vertical="center"/>
    </xf>
    <xf numFmtId="167" fontId="5" fillId="0" borderId="10" xfId="3" applyNumberFormat="1" applyFont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left" vertical="center" wrapText="1"/>
    </xf>
    <xf numFmtId="173" fontId="5" fillId="0" borderId="0" xfId="4" applyNumberFormat="1" applyFont="1" applyFill="1" applyBorder="1" applyAlignment="1" applyProtection="1">
      <alignment horizontal="center" vertical="center" wrapText="1"/>
    </xf>
    <xf numFmtId="165" fontId="5" fillId="0" borderId="10" xfId="3" applyNumberFormat="1" applyFont="1" applyBorder="1" applyAlignment="1" applyProtection="1">
      <alignment horizontal="center" vertical="center" wrapText="1"/>
    </xf>
    <xf numFmtId="165" fontId="5" fillId="0" borderId="0" xfId="3" applyNumberFormat="1" applyFont="1" applyBorder="1" applyAlignment="1" applyProtection="1">
      <alignment horizontal="center" vertical="center" wrapText="1"/>
    </xf>
    <xf numFmtId="165" fontId="5" fillId="0" borderId="10" xfId="4" applyFont="1" applyFill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 vertical="center" wrapText="1"/>
    </xf>
    <xf numFmtId="4" fontId="5" fillId="0" borderId="10" xfId="3" applyNumberFormat="1" applyFont="1" applyBorder="1" applyAlignment="1" applyProtection="1">
      <alignment horizontal="center" vertical="center" wrapText="1"/>
    </xf>
    <xf numFmtId="172" fontId="5" fillId="0" borderId="7" xfId="4" applyNumberFormat="1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vertical="center"/>
    </xf>
    <xf numFmtId="0" fontId="0" fillId="0" borderId="3" xfId="3" applyFont="1" applyBorder="1" applyAlignment="1" applyProtection="1">
      <alignment vertical="center" wrapText="1"/>
    </xf>
    <xf numFmtId="0" fontId="0" fillId="0" borderId="0" xfId="3" applyFont="1" applyBorder="1" applyAlignment="1" applyProtection="1">
      <alignment horizontal="left" vertical="center" wrapText="1"/>
    </xf>
    <xf numFmtId="0" fontId="0" fillId="0" borderId="0" xfId="3" applyFont="1" applyBorder="1" applyAlignment="1" applyProtection="1">
      <alignment horizontal="center" vertical="center" wrapText="1"/>
    </xf>
    <xf numFmtId="0" fontId="0" fillId="0" borderId="10" xfId="3" applyFont="1" applyBorder="1" applyAlignment="1" applyProtection="1">
      <alignment horizontal="center" vertical="center" wrapText="1"/>
    </xf>
    <xf numFmtId="0" fontId="29" fillId="3" borderId="39" xfId="3" applyFont="1" applyFill="1" applyBorder="1" applyAlignment="1" applyProtection="1">
      <alignment horizontal="center" vertical="center" wrapText="1"/>
    </xf>
    <xf numFmtId="49" fontId="29" fillId="3" borderId="40" xfId="3" applyNumberFormat="1" applyFont="1" applyFill="1" applyBorder="1" applyAlignment="1" applyProtection="1">
      <alignment horizontal="center" vertical="center"/>
    </xf>
    <xf numFmtId="0" fontId="29" fillId="3" borderId="40" xfId="3" applyFont="1" applyFill="1" applyBorder="1" applyAlignment="1" applyProtection="1">
      <alignment horizontal="left" vertical="center" wrapText="1"/>
    </xf>
    <xf numFmtId="0" fontId="29" fillId="3" borderId="41" xfId="3" applyFont="1" applyFill="1" applyBorder="1" applyAlignment="1" applyProtection="1">
      <alignment horizontal="center" vertical="center" wrapText="1"/>
    </xf>
    <xf numFmtId="4" fontId="29" fillId="5" borderId="40" xfId="3" applyNumberFormat="1" applyFont="1" applyFill="1" applyBorder="1" applyAlignment="1" applyProtection="1">
      <alignment horizontal="center" vertical="center" wrapText="1"/>
    </xf>
    <xf numFmtId="4" fontId="29" fillId="3" borderId="41" xfId="3" applyNumberFormat="1" applyFont="1" applyFill="1" applyBorder="1" applyAlignment="1" applyProtection="1">
      <alignment horizontal="center" vertical="center" wrapText="1"/>
    </xf>
    <xf numFmtId="165" fontId="29" fillId="3" borderId="41" xfId="4" applyFont="1" applyFill="1" applyBorder="1" applyAlignment="1" applyProtection="1">
      <alignment horizontal="center" vertical="center" wrapText="1"/>
    </xf>
    <xf numFmtId="167" fontId="29" fillId="3" borderId="42" xfId="3" applyNumberFormat="1" applyFont="1" applyFill="1" applyBorder="1" applyAlignment="1" applyProtection="1">
      <alignment horizontal="center" vertical="center" wrapText="1"/>
    </xf>
    <xf numFmtId="169" fontId="12" fillId="6" borderId="32" xfId="3" applyNumberFormat="1" applyFont="1" applyFill="1" applyBorder="1" applyAlignment="1" applyProtection="1">
      <alignment horizontal="center" vertical="center" wrapText="1"/>
    </xf>
    <xf numFmtId="0" fontId="12" fillId="7" borderId="32" xfId="3" applyFont="1" applyFill="1" applyBorder="1" applyAlignment="1" applyProtection="1">
      <alignment horizontal="left" vertical="center" wrapText="1"/>
    </xf>
    <xf numFmtId="165" fontId="12" fillId="7" borderId="32" xfId="3" applyNumberFormat="1" applyFont="1" applyFill="1" applyBorder="1" applyAlignment="1" applyProtection="1">
      <alignment horizontal="centerContinuous" vertical="center"/>
    </xf>
    <xf numFmtId="165" fontId="12" fillId="7" borderId="32" xfId="3" applyNumberFormat="1" applyFont="1" applyFill="1" applyBorder="1" applyAlignment="1" applyProtection="1">
      <alignment horizontal="centerContinuous" vertical="center" wrapText="1"/>
    </xf>
    <xf numFmtId="165" fontId="12" fillId="7" borderId="32" xfId="4" applyFont="1" applyFill="1" applyBorder="1" applyAlignment="1" applyProtection="1">
      <alignment horizontal="centerContinuous" vertical="center" wrapText="1"/>
    </xf>
    <xf numFmtId="10" fontId="12" fillId="7" borderId="11" xfId="22" applyNumberFormat="1" applyFont="1" applyFill="1" applyBorder="1" applyAlignment="1" applyProtection="1">
      <alignment horizontal="center" vertical="center" wrapText="1"/>
    </xf>
    <xf numFmtId="0" fontId="4" fillId="0" borderId="43" xfId="3" applyFont="1" applyFill="1" applyBorder="1" applyAlignment="1" applyProtection="1">
      <alignment horizontal="center" vertical="center" wrapText="1"/>
    </xf>
    <xf numFmtId="165" fontId="4" fillId="2" borderId="43" xfId="4" applyFont="1" applyFill="1" applyBorder="1" applyAlignment="1" applyProtection="1">
      <alignment horizontal="left" vertical="center" wrapText="1"/>
    </xf>
    <xf numFmtId="165" fontId="4" fillId="0" borderId="43" xfId="4" applyFont="1" applyFill="1" applyBorder="1" applyAlignment="1" applyProtection="1">
      <alignment horizontal="centerContinuous" vertical="center"/>
    </xf>
    <xf numFmtId="10" fontId="4" fillId="0" borderId="44" xfId="22" applyNumberFormat="1" applyFont="1" applyFill="1" applyBorder="1" applyAlignment="1" applyProtection="1">
      <alignment horizontal="center" vertical="center" wrapText="1"/>
    </xf>
    <xf numFmtId="49" fontId="0" fillId="0" borderId="15" xfId="0" applyNumberFormat="1" applyFill="1" applyBorder="1" applyAlignment="1" applyProtection="1">
      <alignment horizontal="center" vertical="center"/>
    </xf>
    <xf numFmtId="49" fontId="20" fillId="0" borderId="12" xfId="3" applyNumberFormat="1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left" vertical="center" wrapText="1"/>
    </xf>
    <xf numFmtId="4" fontId="0" fillId="0" borderId="29" xfId="0" applyNumberFormat="1" applyFont="1" applyFill="1" applyBorder="1" applyAlignment="1" applyProtection="1">
      <alignment horizontal="center" vertical="center"/>
    </xf>
    <xf numFmtId="4" fontId="20" fillId="0" borderId="29" xfId="20" applyNumberFormat="1" applyFont="1" applyFill="1" applyBorder="1" applyAlignment="1" applyProtection="1">
      <alignment horizontal="center" vertical="center"/>
    </xf>
    <xf numFmtId="165" fontId="20" fillId="0" borderId="29" xfId="4" applyFont="1" applyFill="1" applyBorder="1" applyAlignment="1" applyProtection="1">
      <alignment horizontal="right" vertical="center"/>
    </xf>
    <xf numFmtId="165" fontId="20" fillId="0" borderId="45" xfId="4" applyFont="1" applyFill="1" applyBorder="1" applyAlignment="1" applyProtection="1">
      <alignment horizontal="right" vertical="center"/>
    </xf>
    <xf numFmtId="10" fontId="20" fillId="0" borderId="46" xfId="22" applyNumberFormat="1" applyFont="1" applyFill="1" applyBorder="1" applyAlignment="1" applyProtection="1">
      <alignment horizontal="center" vertical="center"/>
    </xf>
    <xf numFmtId="0" fontId="29" fillId="3" borderId="7" xfId="3" applyFont="1" applyFill="1" applyBorder="1" applyAlignment="1" applyProtection="1">
      <alignment horizontal="left" vertical="center"/>
    </xf>
    <xf numFmtId="0" fontId="29" fillId="3" borderId="7" xfId="3" applyFont="1" applyFill="1" applyBorder="1" applyAlignment="1" applyProtection="1">
      <alignment horizontal="center" vertical="center"/>
    </xf>
    <xf numFmtId="170" fontId="29" fillId="3" borderId="7" xfId="4" applyNumberFormat="1" applyFont="1" applyFill="1" applyBorder="1" applyAlignment="1" applyProtection="1">
      <alignment horizontal="center" vertical="center"/>
    </xf>
    <xf numFmtId="9" fontId="30" fillId="3" borderId="8" xfId="3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vertical="center"/>
    </xf>
    <xf numFmtId="49" fontId="0" fillId="0" borderId="12" xfId="3" applyNumberFormat="1" applyFont="1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0" xfId="3" applyFont="1" applyAlignment="1" applyProtection="1">
      <alignment horizontal="left" vertical="center"/>
      <protection locked="0"/>
    </xf>
    <xf numFmtId="0" fontId="6" fillId="0" borderId="0" xfId="3" applyFont="1" applyAlignment="1">
      <alignment horizontal="center" vertical="center"/>
    </xf>
    <xf numFmtId="0" fontId="8" fillId="0" borderId="2" xfId="3" applyFont="1" applyBorder="1" applyAlignment="1" applyProtection="1">
      <alignment vertical="center"/>
      <protection locked="0"/>
    </xf>
    <xf numFmtId="0" fontId="8" fillId="0" borderId="2" xfId="3" applyFont="1" applyBorder="1" applyAlignment="1" applyProtection="1">
      <alignment horizontal="center" vertical="center"/>
      <protection locked="0"/>
    </xf>
    <xf numFmtId="0" fontId="5" fillId="0" borderId="0" xfId="3" applyFont="1" applyAlignment="1">
      <alignment horizontal="left" vertical="center" wrapText="1"/>
    </xf>
    <xf numFmtId="0" fontId="8" fillId="0" borderId="0" xfId="3" applyFont="1" applyAlignment="1" applyProtection="1">
      <alignment vertical="center"/>
      <protection locked="0"/>
    </xf>
    <xf numFmtId="0" fontId="8" fillId="0" borderId="0" xfId="3" applyFont="1" applyAlignment="1" applyProtection="1">
      <alignment horizontal="center" vertical="center"/>
      <protection locked="0"/>
    </xf>
    <xf numFmtId="0" fontId="5" fillId="0" borderId="0" xfId="3" applyFont="1" applyAlignment="1">
      <alignment vertical="center"/>
    </xf>
    <xf numFmtId="0" fontId="8" fillId="0" borderId="7" xfId="3" applyFont="1" applyBorder="1" applyAlignment="1" applyProtection="1">
      <alignment vertical="center"/>
      <protection locked="0"/>
    </xf>
    <xf numFmtId="0" fontId="8" fillId="0" borderId="7" xfId="3" applyFont="1" applyBorder="1" applyAlignment="1" applyProtection="1">
      <alignment horizontal="center" vertical="center"/>
      <protection locked="0"/>
    </xf>
    <xf numFmtId="0" fontId="8" fillId="0" borderId="8" xfId="3" applyFont="1" applyBorder="1" applyAlignment="1" applyProtection="1">
      <alignment vertical="center"/>
      <protection locked="0"/>
    </xf>
    <xf numFmtId="0" fontId="0" fillId="0" borderId="0" xfId="3" applyFont="1" applyAlignment="1">
      <alignment vertical="center" wrapText="1"/>
    </xf>
    <xf numFmtId="0" fontId="0" fillId="0" borderId="0" xfId="3" applyFont="1" applyAlignment="1">
      <alignment horizontal="center" vertical="center" wrapText="1"/>
    </xf>
    <xf numFmtId="0" fontId="0" fillId="0" borderId="30" xfId="3" applyFont="1" applyFill="1" applyBorder="1" applyAlignment="1" applyProtection="1">
      <alignment horizontal="center" vertical="center"/>
      <protection hidden="1"/>
    </xf>
    <xf numFmtId="0" fontId="20" fillId="0" borderId="12" xfId="3" applyFill="1" applyBorder="1" applyAlignment="1" applyProtection="1">
      <alignment horizontal="center" vertical="center"/>
      <protection hidden="1"/>
    </xf>
    <xf numFmtId="0" fontId="0" fillId="0" borderId="29" xfId="0" applyFill="1" applyBorder="1" applyAlignment="1">
      <alignment vertical="center" wrapText="1"/>
    </xf>
    <xf numFmtId="0" fontId="0" fillId="0" borderId="29" xfId="0" applyFill="1" applyBorder="1" applyAlignment="1">
      <alignment horizontal="left" vertical="center" wrapText="1"/>
    </xf>
    <xf numFmtId="0" fontId="0" fillId="0" borderId="29" xfId="0" applyFill="1" applyBorder="1" applyAlignment="1">
      <alignment horizontal="center" vertical="center" wrapText="1"/>
    </xf>
    <xf numFmtId="4" fontId="0" fillId="0" borderId="29" xfId="0" applyNumberFormat="1" applyFill="1" applyBorder="1" applyAlignment="1" applyProtection="1">
      <alignment horizontal="center" vertical="center"/>
      <protection locked="0" hidden="1"/>
    </xf>
    <xf numFmtId="0" fontId="0" fillId="0" borderId="12" xfId="3" applyFont="1" applyFill="1" applyBorder="1" applyAlignment="1" applyProtection="1">
      <alignment horizontal="center" vertical="center"/>
      <protection hidden="1"/>
    </xf>
    <xf numFmtId="0" fontId="34" fillId="3" borderId="31" xfId="3" applyFont="1" applyFill="1" applyBorder="1" applyAlignment="1">
      <alignment vertical="center"/>
    </xf>
    <xf numFmtId="0" fontId="34" fillId="3" borderId="32" xfId="3" applyFont="1" applyFill="1" applyBorder="1" applyAlignment="1">
      <alignment horizontal="left" vertical="center"/>
    </xf>
    <xf numFmtId="0" fontId="34" fillId="3" borderId="32" xfId="3" applyFont="1" applyFill="1" applyBorder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9" fillId="0" borderId="0" xfId="3" applyFont="1" applyBorder="1" applyAlignment="1" applyProtection="1">
      <alignment vertical="center" wrapText="1"/>
    </xf>
    <xf numFmtId="0" fontId="4" fillId="0" borderId="0" xfId="3" applyFont="1" applyBorder="1" applyAlignment="1" applyProtection="1">
      <alignment vertical="center"/>
    </xf>
    <xf numFmtId="0" fontId="0" fillId="0" borderId="7" xfId="3" applyFont="1" applyBorder="1" applyAlignment="1" applyProtection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Border="1"/>
    <xf numFmtId="0" fontId="0" fillId="0" borderId="0" xfId="0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3" fillId="0" borderId="0" xfId="3" applyFont="1" applyBorder="1" applyAlignment="1" applyProtection="1">
      <alignment vertical="center"/>
      <protection locked="0"/>
    </xf>
    <xf numFmtId="0" fontId="0" fillId="0" borderId="0" xfId="3" applyFont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horizontal="center" vertical="center"/>
      <protection locked="0"/>
    </xf>
    <xf numFmtId="0" fontId="0" fillId="0" borderId="0" xfId="3" applyFont="1" applyBorder="1" applyAlignment="1" applyProtection="1">
      <alignment vertical="center"/>
      <protection locked="0"/>
    </xf>
    <xf numFmtId="0" fontId="6" fillId="0" borderId="0" xfId="3" applyFont="1" applyBorder="1" applyAlignment="1" applyProtection="1">
      <alignment vertical="center"/>
      <protection locked="0"/>
    </xf>
    <xf numFmtId="0" fontId="18" fillId="0" borderId="0" xfId="3" applyFont="1" applyAlignment="1" applyProtection="1">
      <alignment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173" fontId="5" fillId="0" borderId="0" xfId="3" applyNumberFormat="1" applyFont="1" applyBorder="1" applyAlignment="1" applyProtection="1">
      <alignment horizontal="center" vertical="center" wrapText="1"/>
      <protection locked="0"/>
    </xf>
    <xf numFmtId="177" fontId="5" fillId="0" borderId="0" xfId="4" applyNumberFormat="1" applyFont="1" applyBorder="1" applyAlignment="1" applyProtection="1">
      <alignment horizontal="center" vertical="center"/>
      <protection locked="0"/>
    </xf>
    <xf numFmtId="178" fontId="5" fillId="0" borderId="0" xfId="4" applyNumberFormat="1" applyFont="1" applyBorder="1" applyAlignment="1" applyProtection="1">
      <alignment horizontal="center" vertical="center"/>
      <protection locked="0"/>
    </xf>
    <xf numFmtId="0" fontId="0" fillId="0" borderId="7" xfId="3" applyFont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 wrapText="1"/>
      <protection locked="0"/>
    </xf>
    <xf numFmtId="179" fontId="29" fillId="3" borderId="0" xfId="9" applyNumberFormat="1" applyFont="1" applyFill="1" applyBorder="1" applyAlignment="1" applyProtection="1">
      <alignment horizontal="center" vertical="center"/>
      <protection locked="0"/>
    </xf>
    <xf numFmtId="0" fontId="10" fillId="0" borderId="0" xfId="3" applyFont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0" fillId="0" borderId="0" xfId="3" applyBorder="1" applyProtection="1">
      <protection locked="0"/>
    </xf>
    <xf numFmtId="0" fontId="20" fillId="0" borderId="0" xfId="3" applyProtection="1">
      <protection locked="0"/>
    </xf>
    <xf numFmtId="10" fontId="20" fillId="0" borderId="26" xfId="9" applyNumberFormat="1" applyFill="1" applyBorder="1" applyAlignment="1" applyProtection="1">
      <alignment horizontal="center" vertical="center"/>
      <protection locked="0"/>
    </xf>
    <xf numFmtId="10" fontId="20" fillId="0" borderId="27" xfId="9" applyNumberFormat="1" applyFill="1" applyBorder="1" applyAlignment="1" applyProtection="1">
      <alignment horizontal="center" vertical="center"/>
      <protection locked="0"/>
    </xf>
    <xf numFmtId="10" fontId="20" fillId="0" borderId="0" xfId="9" applyNumberFormat="1" applyFill="1" applyBorder="1" applyAlignment="1" applyProtection="1">
      <alignment horizontal="center" vertical="center"/>
      <protection locked="0"/>
    </xf>
    <xf numFmtId="10" fontId="20" fillId="0" borderId="0" xfId="3" applyNumberFormat="1" applyProtection="1">
      <protection locked="0"/>
    </xf>
    <xf numFmtId="174" fontId="31" fillId="3" borderId="0" xfId="4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Protection="1">
      <protection locked="0"/>
    </xf>
    <xf numFmtId="174" fontId="20" fillId="0" borderId="0" xfId="3" applyNumberFormat="1" applyProtection="1">
      <protection locked="0"/>
    </xf>
    <xf numFmtId="165" fontId="31" fillId="3" borderId="0" xfId="4" applyFont="1" applyFill="1" applyBorder="1" applyAlignment="1" applyProtection="1">
      <alignment horizontal="center" vertical="center"/>
      <protection locked="0"/>
    </xf>
    <xf numFmtId="168" fontId="20" fillId="0" borderId="0" xfId="24" applyBorder="1" applyAlignment="1" applyProtection="1">
      <alignment horizontal="center"/>
      <protection locked="0"/>
    </xf>
    <xf numFmtId="183" fontId="20" fillId="0" borderId="0" xfId="24" applyNumberFormat="1" applyBorder="1" applyAlignment="1" applyProtection="1">
      <alignment horizontal="center"/>
      <protection locked="0"/>
    </xf>
    <xf numFmtId="0" fontId="13" fillId="0" borderId="0" xfId="3" applyFont="1" applyAlignment="1" applyProtection="1">
      <alignment horizontal="left" vertical="center"/>
      <protection locked="0"/>
    </xf>
    <xf numFmtId="43" fontId="20" fillId="0" borderId="0" xfId="3" applyNumberFormat="1" applyAlignment="1" applyProtection="1">
      <alignment horizontal="center"/>
      <protection locked="0"/>
    </xf>
    <xf numFmtId="0" fontId="20" fillId="0" borderId="0" xfId="3" applyAlignment="1" applyProtection="1">
      <alignment vertical="center"/>
      <protection locked="0"/>
    </xf>
    <xf numFmtId="0" fontId="15" fillId="0" borderId="0" xfId="3" applyFont="1" applyAlignment="1" applyProtection="1">
      <protection locked="0"/>
    </xf>
    <xf numFmtId="10" fontId="20" fillId="0" borderId="0" xfId="3" applyNumberFormat="1" applyAlignment="1" applyProtection="1">
      <alignment vertical="center"/>
      <protection locked="0"/>
    </xf>
    <xf numFmtId="0" fontId="20" fillId="0" borderId="0" xfId="3" applyFill="1" applyProtection="1">
      <protection locked="0"/>
    </xf>
    <xf numFmtId="0" fontId="0" fillId="0" borderId="0" xfId="3" applyFont="1" applyBorder="1" applyAlignment="1" applyProtection="1">
      <alignment horizontal="center" vertical="center" wrapText="1"/>
      <protection locked="0"/>
    </xf>
    <xf numFmtId="0" fontId="0" fillId="0" borderId="0" xfId="3" applyFont="1" applyBorder="1" applyAlignment="1" applyProtection="1">
      <alignment vertical="center" wrapText="1"/>
      <protection locked="0"/>
    </xf>
    <xf numFmtId="0" fontId="5" fillId="0" borderId="0" xfId="3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3" applyFont="1" applyBorder="1" applyAlignment="1" applyProtection="1">
      <protection locked="0"/>
    </xf>
    <xf numFmtId="0" fontId="20" fillId="4" borderId="0" xfId="3" applyFill="1" applyProtection="1"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5" fillId="0" borderId="0" xfId="3" applyFont="1" applyBorder="1" applyAlignment="1" applyProtection="1">
      <protection locked="0"/>
    </xf>
    <xf numFmtId="175" fontId="20" fillId="0" borderId="0" xfId="22" applyNumberFormat="1" applyProtection="1">
      <protection locked="0"/>
    </xf>
    <xf numFmtId="10" fontId="20" fillId="0" borderId="0" xfId="3" applyNumberFormat="1" applyBorder="1" applyAlignment="1" applyProtection="1">
      <protection locked="0"/>
    </xf>
    <xf numFmtId="0" fontId="0" fillId="0" borderId="0" xfId="3" applyFont="1" applyAlignment="1" applyProtection="1">
      <alignment horizontal="center" vertical="center"/>
      <protection locked="0"/>
    </xf>
    <xf numFmtId="2" fontId="20" fillId="0" borderId="0" xfId="22" applyNumberFormat="1" applyProtection="1">
      <protection locked="0"/>
    </xf>
    <xf numFmtId="2" fontId="20" fillId="0" borderId="0" xfId="3" applyNumberFormat="1" applyProtection="1">
      <protection locked="0"/>
    </xf>
    <xf numFmtId="0" fontId="0" fillId="0" borderId="0" xfId="3" applyFont="1" applyProtection="1">
      <protection locked="0"/>
    </xf>
    <xf numFmtId="168" fontId="20" fillId="0" borderId="0" xfId="24" applyProtection="1">
      <protection locked="0"/>
    </xf>
    <xf numFmtId="0" fontId="4" fillId="0" borderId="6" xfId="3" applyFont="1" applyBorder="1" applyAlignment="1" applyProtection="1">
      <alignment vertical="center" wrapText="1"/>
    </xf>
    <xf numFmtId="0" fontId="4" fillId="0" borderId="2" xfId="3" applyFont="1" applyBorder="1" applyAlignment="1" applyProtection="1">
      <alignment vertical="center" wrapText="1"/>
    </xf>
    <xf numFmtId="0" fontId="0" fillId="0" borderId="9" xfId="3" applyFont="1" applyBorder="1" applyAlignment="1" applyProtection="1">
      <alignment vertical="center"/>
    </xf>
    <xf numFmtId="0" fontId="5" fillId="0" borderId="0" xfId="3" applyFont="1" applyBorder="1" applyAlignment="1" applyProtection="1">
      <alignment vertical="center" wrapText="1"/>
    </xf>
    <xf numFmtId="173" fontId="5" fillId="0" borderId="0" xfId="3" applyNumberFormat="1" applyFont="1" applyBorder="1" applyAlignment="1" applyProtection="1">
      <alignment vertical="center" wrapText="1"/>
    </xf>
    <xf numFmtId="0" fontId="8" fillId="0" borderId="0" xfId="3" applyFont="1" applyBorder="1" applyAlignment="1" applyProtection="1">
      <alignment vertical="center"/>
    </xf>
    <xf numFmtId="0" fontId="5" fillId="0" borderId="0" xfId="3" applyFont="1" applyBorder="1" applyAlignment="1" applyProtection="1">
      <alignment horizontal="right" vertical="center" wrapText="1"/>
    </xf>
    <xf numFmtId="173" fontId="5" fillId="0" borderId="0" xfId="3" applyNumberFormat="1" applyFont="1" applyBorder="1" applyAlignment="1" applyProtection="1">
      <alignment horizontal="center" vertical="center" wrapText="1"/>
    </xf>
    <xf numFmtId="173" fontId="5" fillId="0" borderId="10" xfId="3" applyNumberFormat="1" applyFont="1" applyBorder="1" applyAlignment="1" applyProtection="1">
      <alignment horizontal="center" vertical="center" wrapText="1"/>
    </xf>
    <xf numFmtId="0" fontId="8" fillId="0" borderId="3" xfId="3" applyFont="1" applyBorder="1" applyAlignment="1" applyProtection="1">
      <alignment vertical="center"/>
    </xf>
    <xf numFmtId="0" fontId="8" fillId="0" borderId="0" xfId="3" applyFont="1" applyBorder="1" applyAlignment="1" applyProtection="1">
      <alignment horizontal="right" vertical="center"/>
    </xf>
    <xf numFmtId="177" fontId="5" fillId="0" borderId="0" xfId="4" applyNumberFormat="1" applyFont="1" applyBorder="1" applyAlignment="1" applyProtection="1">
      <alignment vertical="center"/>
    </xf>
    <xf numFmtId="0" fontId="5" fillId="0" borderId="0" xfId="3" applyFont="1" applyBorder="1" applyAlignment="1" applyProtection="1">
      <alignment horizontal="right" vertical="center"/>
    </xf>
    <xf numFmtId="177" fontId="5" fillId="0" borderId="0" xfId="4" applyNumberFormat="1" applyFont="1" applyBorder="1" applyAlignment="1" applyProtection="1">
      <alignment horizontal="center" vertical="center"/>
    </xf>
    <xf numFmtId="177" fontId="5" fillId="0" borderId="10" xfId="4" applyNumberFormat="1" applyFont="1" applyBorder="1" applyAlignment="1" applyProtection="1">
      <alignment horizontal="center" vertical="center"/>
    </xf>
    <xf numFmtId="178" fontId="5" fillId="0" borderId="0" xfId="4" applyNumberFormat="1" applyFont="1" applyBorder="1" applyAlignment="1" applyProtection="1">
      <alignment vertical="center"/>
    </xf>
    <xf numFmtId="178" fontId="5" fillId="0" borderId="0" xfId="4" applyNumberFormat="1" applyFont="1" applyBorder="1" applyAlignment="1" applyProtection="1">
      <alignment horizontal="center" vertical="center"/>
    </xf>
    <xf numFmtId="178" fontId="5" fillId="0" borderId="10" xfId="4" applyNumberFormat="1" applyFont="1" applyBorder="1" applyAlignment="1" applyProtection="1">
      <alignment horizontal="center" vertical="center"/>
    </xf>
    <xf numFmtId="0" fontId="4" fillId="0" borderId="14" xfId="3" applyFont="1" applyBorder="1" applyAlignment="1" applyProtection="1">
      <alignment vertical="center"/>
    </xf>
    <xf numFmtId="0" fontId="4" fillId="0" borderId="7" xfId="3" applyFont="1" applyBorder="1" applyAlignment="1" applyProtection="1">
      <alignment vertical="center"/>
    </xf>
    <xf numFmtId="0" fontId="0" fillId="0" borderId="8" xfId="3" applyFont="1" applyBorder="1" applyAlignment="1" applyProtection="1">
      <alignment vertical="center"/>
    </xf>
    <xf numFmtId="0" fontId="29" fillId="3" borderId="13" xfId="9" applyFont="1" applyFill="1" applyBorder="1" applyAlignment="1" applyProtection="1">
      <alignment horizontal="center" vertical="center"/>
    </xf>
    <xf numFmtId="0" fontId="29" fillId="3" borderId="4" xfId="9" applyFont="1" applyFill="1" applyBorder="1" applyAlignment="1" applyProtection="1">
      <alignment horizontal="center" vertical="center"/>
    </xf>
    <xf numFmtId="0" fontId="19" fillId="0" borderId="5" xfId="9" applyFont="1" applyBorder="1" applyAlignment="1" applyProtection="1">
      <alignment vertical="center"/>
    </xf>
    <xf numFmtId="0" fontId="20" fillId="0" borderId="5" xfId="3" applyBorder="1" applyProtection="1"/>
    <xf numFmtId="180" fontId="13" fillId="4" borderId="28" xfId="7" applyNumberFormat="1" applyFont="1" applyFill="1" applyBorder="1" applyAlignment="1" applyProtection="1">
      <alignment horizontal="center" vertical="center"/>
    </xf>
    <xf numFmtId="0" fontId="31" fillId="3" borderId="22" xfId="9" applyFont="1" applyFill="1" applyBorder="1" applyAlignment="1" applyProtection="1">
      <alignment vertical="center"/>
    </xf>
    <xf numFmtId="0" fontId="31" fillId="3" borderId="23" xfId="9" applyFont="1" applyFill="1" applyBorder="1" applyAlignment="1" applyProtection="1">
      <alignment horizontal="center" vertical="center"/>
    </xf>
    <xf numFmtId="10" fontId="31" fillId="3" borderId="24" xfId="9" applyNumberFormat="1" applyFont="1" applyFill="1" applyBorder="1" applyAlignment="1" applyProtection="1">
      <alignment horizontal="center" vertical="center"/>
    </xf>
    <xf numFmtId="0" fontId="0" fillId="0" borderId="0" xfId="3" applyFont="1" applyAlignment="1" applyProtection="1">
      <alignment horizontal="left" vertical="center"/>
    </xf>
    <xf numFmtId="0" fontId="20" fillId="0" borderId="0" xfId="3" applyProtection="1"/>
    <xf numFmtId="168" fontId="20" fillId="0" borderId="2" xfId="24" applyBorder="1" applyAlignment="1" applyProtection="1">
      <alignment horizontal="center"/>
    </xf>
    <xf numFmtId="9" fontId="5" fillId="0" borderId="21" xfId="9" applyNumberFormat="1" applyFont="1" applyBorder="1" applyAlignment="1" applyProtection="1">
      <alignment horizontal="center" vertical="center"/>
    </xf>
    <xf numFmtId="180" fontId="20" fillId="0" borderId="33" xfId="9" applyNumberFormat="1" applyFill="1" applyBorder="1" applyAlignment="1" applyProtection="1">
      <alignment horizontal="center" vertical="center"/>
    </xf>
    <xf numFmtId="0" fontId="31" fillId="3" borderId="18" xfId="9" applyFont="1" applyFill="1" applyBorder="1" applyAlignment="1" applyProtection="1">
      <alignment vertical="center"/>
    </xf>
    <xf numFmtId="0" fontId="31" fillId="3" borderId="16" xfId="9" applyFont="1" applyFill="1" applyBorder="1" applyAlignment="1" applyProtection="1">
      <alignment horizontal="center" vertical="center"/>
    </xf>
    <xf numFmtId="9" fontId="31" fillId="3" borderId="17" xfId="9" applyNumberFormat="1" applyFont="1" applyFill="1" applyBorder="1" applyAlignment="1" applyProtection="1">
      <alignment horizontal="center" vertical="center"/>
    </xf>
    <xf numFmtId="0" fontId="22" fillId="2" borderId="0" xfId="3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0" fontId="0" fillId="0" borderId="7" xfId="3" applyFont="1" applyFill="1" applyBorder="1" applyAlignment="1" applyProtection="1">
      <alignment horizontal="center" vertical="center"/>
      <protection locked="0"/>
    </xf>
    <xf numFmtId="0" fontId="7" fillId="0" borderId="7" xfId="3" applyFont="1" applyBorder="1" applyAlignment="1" applyProtection="1">
      <alignment horizontal="left" vertical="center"/>
      <protection locked="0"/>
    </xf>
    <xf numFmtId="0" fontId="5" fillId="0" borderId="7" xfId="3" applyFont="1" applyBorder="1" applyAlignment="1" applyProtection="1">
      <alignment horizontal="center" vertical="center" wrapText="1"/>
      <protection locked="0"/>
    </xf>
    <xf numFmtId="4" fontId="5" fillId="0" borderId="7" xfId="3" applyNumberFormat="1" applyFont="1" applyFill="1" applyBorder="1" applyAlignment="1" applyProtection="1">
      <alignment horizontal="center" vertical="center" wrapText="1"/>
      <protection locked="0"/>
    </xf>
    <xf numFmtId="165" fontId="20" fillId="0" borderId="7" xfId="4" applyBorder="1" applyProtection="1">
      <protection locked="0"/>
    </xf>
    <xf numFmtId="4" fontId="20" fillId="0" borderId="29" xfId="20" applyNumberFormat="1" applyFont="1" applyFill="1" applyBorder="1" applyAlignment="1" applyProtection="1">
      <alignment horizontal="center" vertical="center"/>
      <protection locked="0"/>
    </xf>
    <xf numFmtId="10" fontId="33" fillId="5" borderId="0" xfId="22" applyNumberFormat="1" applyFont="1" applyFill="1" applyAlignment="1" applyProtection="1">
      <alignment horizontal="center" vertical="center"/>
      <protection locked="0"/>
    </xf>
    <xf numFmtId="0" fontId="16" fillId="0" borderId="0" xfId="3" applyFont="1" applyBorder="1" applyAlignment="1" applyProtection="1">
      <alignment vertical="center"/>
      <protection locked="0"/>
    </xf>
    <xf numFmtId="0" fontId="16" fillId="0" borderId="0" xfId="3" applyFont="1" applyFill="1" applyBorder="1" applyAlignment="1" applyProtection="1">
      <alignment horizontal="center" vertical="center" wrapText="1"/>
      <protection locked="0"/>
    </xf>
    <xf numFmtId="0" fontId="8" fillId="0" borderId="0" xfId="3" applyFont="1" applyBorder="1" applyAlignment="1" applyProtection="1">
      <alignment horizontal="left" vertical="center" wrapText="1"/>
      <protection locked="0"/>
    </xf>
    <xf numFmtId="4" fontId="15" fillId="0" borderId="0" xfId="3" applyNumberFormat="1" applyFont="1" applyFill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right" vertical="center"/>
      <protection locked="0"/>
    </xf>
    <xf numFmtId="43" fontId="15" fillId="0" borderId="0" xfId="3" applyNumberFormat="1" applyFont="1" applyAlignment="1" applyProtection="1">
      <alignment horizontal="center" vertical="center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Fill="1" applyBorder="1" applyAlignment="1" applyProtection="1">
      <alignment horizontal="center" vertical="center" wrapText="1"/>
      <protection locked="0"/>
    </xf>
    <xf numFmtId="4" fontId="0" fillId="0" borderId="0" xfId="3" applyNumberFormat="1" applyFont="1" applyBorder="1" applyAlignment="1" applyProtection="1">
      <alignment vertical="center"/>
      <protection locked="0"/>
    </xf>
    <xf numFmtId="0" fontId="15" fillId="0" borderId="0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 wrapText="1"/>
      <protection locked="0"/>
    </xf>
    <xf numFmtId="0" fontId="0" fillId="0" borderId="0" xfId="3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169" fontId="12" fillId="7" borderId="31" xfId="3" applyNumberFormat="1" applyFont="1" applyFill="1" applyBorder="1" applyAlignment="1" applyProtection="1">
      <alignment horizontal="center" vertical="center" wrapText="1"/>
    </xf>
    <xf numFmtId="0" fontId="4" fillId="0" borderId="47" xfId="3" applyFont="1" applyFill="1" applyBorder="1" applyAlignment="1" applyProtection="1">
      <alignment horizontal="center" vertical="center"/>
    </xf>
    <xf numFmtId="0" fontId="9" fillId="0" borderId="0" xfId="3" applyFont="1" applyBorder="1" applyAlignment="1" applyProtection="1">
      <alignment vertical="center" wrapText="1"/>
    </xf>
    <xf numFmtId="0" fontId="9" fillId="0" borderId="7" xfId="3" applyFont="1" applyBorder="1" applyAlignment="1" applyProtection="1">
      <alignment vertical="center" wrapText="1"/>
    </xf>
    <xf numFmtId="0" fontId="29" fillId="3" borderId="14" xfId="3" applyFont="1" applyFill="1" applyBorder="1" applyAlignment="1" applyProtection="1">
      <alignment horizontal="center" vertical="center"/>
    </xf>
    <xf numFmtId="0" fontId="29" fillId="3" borderId="48" xfId="3" applyFont="1" applyFill="1" applyBorder="1" applyAlignment="1" applyProtection="1">
      <alignment horizontal="center" vertical="center"/>
    </xf>
    <xf numFmtId="170" fontId="29" fillId="3" borderId="49" xfId="4" applyNumberFormat="1" applyFont="1" applyFill="1" applyBorder="1" applyAlignment="1" applyProtection="1">
      <alignment horizontal="center" vertical="center"/>
    </xf>
    <xf numFmtId="0" fontId="29" fillId="3" borderId="51" xfId="9" applyFont="1" applyFill="1" applyBorder="1" applyAlignment="1" applyProtection="1">
      <alignment horizontal="center" vertical="center"/>
    </xf>
    <xf numFmtId="0" fontId="32" fillId="3" borderId="52" xfId="9" applyFont="1" applyFill="1" applyBorder="1" applyAlignment="1" applyProtection="1">
      <alignment horizontal="center" vertical="center"/>
    </xf>
    <xf numFmtId="179" fontId="29" fillId="3" borderId="40" xfId="9" applyNumberFormat="1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169" fontId="12" fillId="0" borderId="53" xfId="3" applyNumberFormat="1" applyFont="1" applyFill="1" applyBorder="1" applyAlignment="1" applyProtection="1">
      <alignment horizontal="center" vertical="center" wrapText="1"/>
    </xf>
    <xf numFmtId="169" fontId="12" fillId="0" borderId="54" xfId="3" applyNumberFormat="1" applyFont="1" applyFill="1" applyBorder="1" applyAlignment="1" applyProtection="1">
      <alignment horizontal="center" vertical="center" wrapText="1"/>
    </xf>
    <xf numFmtId="0" fontId="12" fillId="0" borderId="55" xfId="3" applyFont="1" applyFill="1" applyBorder="1" applyAlignment="1" applyProtection="1">
      <alignment horizontal="center" vertical="center" wrapText="1"/>
    </xf>
    <xf numFmtId="0" fontId="12" fillId="0" borderId="56" xfId="3" applyFont="1" applyFill="1" applyBorder="1" applyAlignment="1" applyProtection="1">
      <alignment horizontal="center" vertical="center" wrapText="1"/>
    </xf>
    <xf numFmtId="10" fontId="5" fillId="0" borderId="55" xfId="9" applyNumberFormat="1" applyFont="1" applyBorder="1" applyAlignment="1" applyProtection="1">
      <alignment horizontal="center" vertical="center"/>
    </xf>
    <xf numFmtId="10" fontId="5" fillId="0" borderId="56" xfId="9" applyNumberFormat="1" applyFont="1" applyBorder="1" applyAlignment="1" applyProtection="1">
      <alignment horizontal="center" vertical="center"/>
    </xf>
    <xf numFmtId="171" fontId="5" fillId="0" borderId="55" xfId="9" applyNumberFormat="1" applyFont="1" applyBorder="1" applyAlignment="1" applyProtection="1">
      <alignment horizontal="center" vertical="center"/>
    </xf>
    <xf numFmtId="171" fontId="5" fillId="0" borderId="56" xfId="9" applyNumberFormat="1" applyFont="1" applyBorder="1" applyAlignment="1" applyProtection="1">
      <alignment horizontal="center" vertical="center"/>
    </xf>
    <xf numFmtId="49" fontId="29" fillId="3" borderId="18" xfId="3" applyNumberFormat="1" applyFont="1" applyFill="1" applyBorder="1" applyAlignment="1" applyProtection="1">
      <alignment horizontal="center" vertical="center"/>
      <protection hidden="1"/>
    </xf>
    <xf numFmtId="49" fontId="29" fillId="3" borderId="5" xfId="3" applyNumberFormat="1" applyFont="1" applyFill="1" applyBorder="1" applyAlignment="1" applyProtection="1">
      <alignment horizontal="center" vertical="center"/>
      <protection hidden="1"/>
    </xf>
    <xf numFmtId="49" fontId="29" fillId="3" borderId="50" xfId="3" applyNumberFormat="1" applyFont="1" applyFill="1" applyBorder="1" applyAlignment="1" applyProtection="1">
      <alignment horizontal="center" vertical="center"/>
      <protection hidden="1"/>
    </xf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</cellXfs>
  <cellStyles count="29">
    <cellStyle name="72929" xfId="1"/>
    <cellStyle name="Excel Built-in Explanatory Text" xfId="2"/>
    <cellStyle name="Excel Built-in Normal" xfId="3"/>
    <cellStyle name="Moeda" xfId="4" builtinId="4"/>
    <cellStyle name="Moeda 2" xfId="5"/>
    <cellStyle name="Moeda 2 2" xfId="6"/>
    <cellStyle name="Moeda 3" xfId="7"/>
    <cellStyle name="Moeda 3 2" xfId="8"/>
    <cellStyle name="Normal" xfId="0" builtinId="0"/>
    <cellStyle name="Normal 2" xfId="9"/>
    <cellStyle name="Normal 2 2" xfId="10"/>
    <cellStyle name="Normal 2 3" xfId="11"/>
    <cellStyle name="Normal 3" xfId="12"/>
    <cellStyle name="Normal 4" xfId="13"/>
    <cellStyle name="Normal 4 2" xfId="14"/>
    <cellStyle name="Normal 4 3" xfId="15"/>
    <cellStyle name="Normal 5" xfId="16"/>
    <cellStyle name="Normal 5 2" xfId="17"/>
    <cellStyle name="Normal 6" xfId="18"/>
    <cellStyle name="Normal 7" xfId="19"/>
    <cellStyle name="Normal_Orçamento RETIFICADO DA OBRA JUNHO - CERTO" xfId="20"/>
    <cellStyle name="planilhas" xfId="21"/>
    <cellStyle name="Porcentagem" xfId="22" builtinId="5"/>
    <cellStyle name="Porcentagem 2" xfId="23"/>
    <cellStyle name="Separador de milhares 2" xfId="25"/>
    <cellStyle name="Separador de milhares 3" xfId="26"/>
    <cellStyle name="SNEVERS" xfId="27"/>
    <cellStyle name="Vírgula" xfId="24" builtinId="3"/>
    <cellStyle name="Vírgula 2" xfId="28"/>
  </cellStyles>
  <dxfs count="380"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263658</xdr:colOff>
      <xdr:row>3</xdr:row>
      <xdr:rowOff>203200</xdr:rowOff>
    </xdr:to>
    <xdr:pic>
      <xdr:nvPicPr>
        <xdr:cNvPr id="67721" name="Picture 2">
          <a:extLst>
            <a:ext uri="{FF2B5EF4-FFF2-40B4-BE49-F238E27FC236}">
              <a16:creationId xmlns:a16="http://schemas.microsoft.com/office/drawing/2014/main" xmlns="" id="{F408038F-5434-0E4D-9310-68804768A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784358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%20-%20Vi&#225;rios/Recape%202017/CR%201039.006-412017-R$%20987.600,00%20-%20N&#205;VEL%20II%20Entregue%2017.10.2017/Or&#231;amento/OR&#199;AMENTO_Recapeamento_Centro_R02%20-%20parte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5%20-%20Vi&#225;rios/Recape%202017/CR%20Jd.%20Santa%20Rita%20-%20Entregue%2028.11.2017/Or&#231;amento%20-%20enviado%20em%2028-11-17/OR&#199;AMENTO_Recapeamento_Jd.Santa%20Rita_R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E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5%20-%20Vi&#225;rios/Recape%202017/CR%201041.406-642017-R$%20255.245,50,%20N&#205;VEL%20I/QC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I"/>
      <sheetName val="P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  <sheetName val="PLE2"/>
    </sheetNames>
    <sheetDataSet>
      <sheetData sheetId="0" refreshError="1">
        <row r="33">
          <cell r="A33" t="str">
            <v>Núm do Evento</v>
          </cell>
        </row>
      </sheetData>
      <sheetData sheetId="1" refreshError="1"/>
      <sheetData sheetId="2" refreshError="1"/>
      <sheetData sheetId="3" refreshError="1"/>
      <sheetData sheetId="4" refreshError="1">
        <row r="28">
          <cell r="AX28">
            <v>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I"/>
      <sheetName val="DADOS"/>
      <sheetName val="List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V37"/>
  <sheetViews>
    <sheetView showZeros="0" tabSelected="1" topLeftCell="A2" zoomScale="115" zoomScaleNormal="115" zoomScaleSheetLayoutView="77" workbookViewId="0">
      <selection activeCell="G21" sqref="G21"/>
    </sheetView>
  </sheetViews>
  <sheetFormatPr defaultColWidth="9.140625" defaultRowHeight="12.75" outlineLevelRow="1" x14ac:dyDescent="0.2"/>
  <cols>
    <col min="1" max="1" width="11.28515625" style="9" customWidth="1"/>
    <col min="2" max="2" width="10.140625" style="9" customWidth="1"/>
    <col min="3" max="3" width="16.85546875" style="13" bestFit="1" customWidth="1"/>
    <col min="4" max="4" width="45.7109375" style="17" customWidth="1"/>
    <col min="5" max="5" width="8.7109375" style="9" customWidth="1"/>
    <col min="6" max="6" width="11.28515625" style="18" customWidth="1"/>
    <col min="7" max="7" width="12.85546875" style="11" customWidth="1"/>
    <col min="8" max="8" width="18.85546875" style="12" customWidth="1"/>
    <col min="9" max="9" width="19" style="12" customWidth="1"/>
    <col min="10" max="10" width="12.7109375" style="15" customWidth="1"/>
    <col min="11" max="11" width="16.42578125" style="15" customWidth="1"/>
    <col min="12" max="12" width="24.42578125" style="3" customWidth="1"/>
    <col min="13" max="13" width="26.85546875" style="3" customWidth="1"/>
    <col min="14" max="14" width="16" style="3" bestFit="1" customWidth="1"/>
    <col min="15" max="15" width="14.28515625" style="3" bestFit="1" customWidth="1"/>
    <col min="16" max="16" width="25.85546875" style="3" bestFit="1" customWidth="1"/>
    <col min="17" max="17" width="14.28515625" style="3" bestFit="1" customWidth="1"/>
    <col min="18" max="18" width="9.140625" style="3"/>
    <col min="19" max="19" width="11.42578125" style="3" bestFit="1" customWidth="1"/>
    <col min="20" max="20" width="23.140625" style="3" bestFit="1" customWidth="1"/>
    <col min="21" max="16384" width="9.140625" style="3"/>
  </cols>
  <sheetData>
    <row r="1" spans="1:22" ht="30" x14ac:dyDescent="0.2">
      <c r="B1" s="169"/>
      <c r="D1" s="164"/>
      <c r="E1" s="164"/>
      <c r="F1" s="164"/>
      <c r="G1" s="164"/>
      <c r="H1" s="164"/>
      <c r="I1" s="164"/>
      <c r="J1" s="164"/>
      <c r="K1" s="252"/>
      <c r="L1" s="22"/>
      <c r="M1" s="23"/>
      <c r="N1" s="13"/>
    </row>
    <row r="2" spans="1:22" x14ac:dyDescent="0.2">
      <c r="A2" s="169"/>
      <c r="B2" s="169"/>
      <c r="D2" s="167"/>
      <c r="E2" s="167"/>
      <c r="F2" s="167"/>
      <c r="G2" s="167"/>
      <c r="H2" s="167"/>
      <c r="I2" s="167"/>
      <c r="J2" s="167"/>
      <c r="K2" s="253"/>
    </row>
    <row r="3" spans="1:22" ht="18" x14ac:dyDescent="0.2">
      <c r="A3" s="169"/>
      <c r="B3" s="169"/>
      <c r="D3" s="170"/>
      <c r="E3" s="170"/>
      <c r="F3" s="170"/>
      <c r="G3" s="170"/>
      <c r="H3" s="170"/>
      <c r="I3" s="170"/>
      <c r="J3" s="170"/>
      <c r="K3" s="49"/>
    </row>
    <row r="4" spans="1:22" ht="16.5" thickBot="1" x14ac:dyDescent="0.25">
      <c r="A4" s="176"/>
      <c r="B4" s="176"/>
      <c r="C4" s="254"/>
      <c r="D4" s="255"/>
      <c r="E4" s="256"/>
      <c r="F4" s="257"/>
      <c r="G4" s="256"/>
      <c r="H4" s="258"/>
      <c r="I4" s="256"/>
      <c r="J4" s="256"/>
      <c r="K4" s="14"/>
    </row>
    <row r="5" spans="1:22" s="4" customFormat="1" ht="15.75" x14ac:dyDescent="0.2">
      <c r="A5" s="82" t="s">
        <v>27</v>
      </c>
      <c r="B5" s="79"/>
      <c r="C5" s="83"/>
      <c r="D5" s="61" t="s">
        <v>33</v>
      </c>
      <c r="E5" s="79"/>
      <c r="F5" s="59"/>
      <c r="G5" s="59"/>
      <c r="H5" s="84"/>
      <c r="I5" s="59"/>
      <c r="J5" s="85"/>
      <c r="K5" s="70"/>
      <c r="L5" s="71"/>
      <c r="M5" s="13"/>
      <c r="N5" s="24"/>
    </row>
    <row r="6" spans="1:22" s="4" customFormat="1" ht="3" customHeight="1" x14ac:dyDescent="0.2">
      <c r="A6" s="57"/>
      <c r="B6" s="79"/>
      <c r="C6" s="86"/>
      <c r="D6" s="58"/>
      <c r="E6" s="79"/>
      <c r="F6" s="59"/>
      <c r="G6" s="59"/>
      <c r="H6" s="59"/>
      <c r="I6" s="59"/>
      <c r="J6" s="81"/>
      <c r="K6" s="14"/>
      <c r="L6" s="24"/>
      <c r="M6" s="24"/>
      <c r="N6" s="24"/>
    </row>
    <row r="7" spans="1:22" s="4" customFormat="1" ht="15.75" x14ac:dyDescent="0.2">
      <c r="A7" s="60" t="s">
        <v>3</v>
      </c>
      <c r="B7" s="61"/>
      <c r="C7" s="83"/>
      <c r="D7" s="61" t="s">
        <v>129</v>
      </c>
      <c r="E7" s="79"/>
      <c r="F7" s="156"/>
      <c r="G7" s="156"/>
      <c r="H7" s="87"/>
      <c r="I7" s="87"/>
      <c r="J7" s="88"/>
      <c r="K7" s="14"/>
      <c r="L7" s="25"/>
      <c r="M7" s="24"/>
      <c r="N7" s="24"/>
    </row>
    <row r="8" spans="1:22" s="4" customFormat="1" ht="3" customHeight="1" x14ac:dyDescent="0.2">
      <c r="A8" s="60"/>
      <c r="B8" s="61"/>
      <c r="C8" s="83"/>
      <c r="D8" s="61"/>
      <c r="E8" s="79"/>
      <c r="F8" s="80"/>
      <c r="G8" s="79"/>
      <c r="H8" s="79"/>
      <c r="I8" s="79"/>
      <c r="J8" s="88"/>
      <c r="K8" s="14"/>
      <c r="L8" s="24"/>
      <c r="M8" s="24"/>
      <c r="N8" s="24"/>
    </row>
    <row r="9" spans="1:22" s="4" customFormat="1" ht="15.75" x14ac:dyDescent="0.2">
      <c r="A9" s="60" t="s">
        <v>4</v>
      </c>
      <c r="B9" s="61"/>
      <c r="C9" s="83"/>
      <c r="D9" s="61" t="s">
        <v>34</v>
      </c>
      <c r="E9" s="79"/>
      <c r="F9" s="279" t="s">
        <v>5</v>
      </c>
      <c r="G9" s="279"/>
      <c r="H9" s="89">
        <f>I22</f>
        <v>0</v>
      </c>
      <c r="I9" s="89"/>
      <c r="J9" s="90"/>
      <c r="K9" s="72"/>
      <c r="L9" s="25"/>
      <c r="M9" s="33"/>
      <c r="N9" s="24"/>
    </row>
    <row r="10" spans="1:22" s="4" customFormat="1" ht="3" customHeight="1" x14ac:dyDescent="0.2">
      <c r="A10" s="62"/>
      <c r="B10" s="79"/>
      <c r="C10" s="86"/>
      <c r="D10" s="58"/>
      <c r="E10" s="79"/>
      <c r="F10" s="91"/>
      <c r="G10" s="91"/>
      <c r="H10" s="89"/>
      <c r="I10" s="89"/>
      <c r="J10" s="92"/>
      <c r="K10" s="14"/>
      <c r="L10" s="24"/>
      <c r="M10" s="24"/>
      <c r="N10" s="24"/>
    </row>
    <row r="11" spans="1:22" s="4" customFormat="1" ht="16.5" thickBot="1" x14ac:dyDescent="0.25">
      <c r="A11" s="63" t="s">
        <v>28</v>
      </c>
      <c r="B11" s="65"/>
      <c r="C11" s="65"/>
      <c r="D11" s="64" t="s">
        <v>123</v>
      </c>
      <c r="E11" s="65"/>
      <c r="F11" s="280"/>
      <c r="G11" s="280"/>
      <c r="H11" s="93"/>
      <c r="I11" s="93"/>
      <c r="J11" s="94"/>
      <c r="K11" s="72"/>
      <c r="L11" s="25"/>
      <c r="M11" s="33"/>
      <c r="N11" s="25"/>
    </row>
    <row r="12" spans="1:22" ht="16.5" thickBot="1" x14ac:dyDescent="0.25">
      <c r="A12" s="95"/>
      <c r="B12" s="66"/>
      <c r="C12" s="67"/>
      <c r="D12" s="96"/>
      <c r="E12" s="97"/>
      <c r="F12" s="68"/>
      <c r="G12" s="97"/>
      <c r="H12" s="97"/>
      <c r="I12" s="97"/>
      <c r="J12" s="98"/>
      <c r="K12" s="14"/>
      <c r="L12" s="73"/>
      <c r="M12" s="74"/>
      <c r="N12" s="13"/>
    </row>
    <row r="13" spans="1:22" s="5" customFormat="1" ht="36.75" thickBot="1" x14ac:dyDescent="0.25">
      <c r="A13" s="100" t="s">
        <v>18</v>
      </c>
      <c r="B13" s="99" t="s">
        <v>22</v>
      </c>
      <c r="C13" s="99" t="s">
        <v>6</v>
      </c>
      <c r="D13" s="101" t="s">
        <v>26</v>
      </c>
      <c r="E13" s="102" t="s">
        <v>7</v>
      </c>
      <c r="F13" s="103" t="s">
        <v>8</v>
      </c>
      <c r="G13" s="104" t="s">
        <v>9</v>
      </c>
      <c r="H13" s="105" t="s">
        <v>122</v>
      </c>
      <c r="I13" s="105" t="s">
        <v>121</v>
      </c>
      <c r="J13" s="106" t="s">
        <v>10</v>
      </c>
      <c r="O13" s="3"/>
      <c r="P13" s="3"/>
      <c r="Q13" s="3"/>
      <c r="R13" s="3"/>
      <c r="S13" s="3"/>
      <c r="T13" s="3"/>
      <c r="U13" s="3"/>
      <c r="V13" s="3"/>
    </row>
    <row r="14" spans="1:22" s="6" customFormat="1" ht="31.5" customHeight="1" thickBot="1" x14ac:dyDescent="0.25">
      <c r="A14" s="277">
        <v>1</v>
      </c>
      <c r="B14" s="277"/>
      <c r="C14" s="107"/>
      <c r="D14" s="108" t="s">
        <v>33</v>
      </c>
      <c r="E14" s="109">
        <f>E15</f>
        <v>0</v>
      </c>
      <c r="F14" s="109"/>
      <c r="G14" s="110"/>
      <c r="H14" s="111"/>
      <c r="I14" s="110">
        <f>I15</f>
        <v>0</v>
      </c>
      <c r="J14" s="112" t="e">
        <f>E14/$G$22</f>
        <v>#DIV/0!</v>
      </c>
      <c r="K14" s="32"/>
      <c r="L14" s="32"/>
      <c r="M14" s="32"/>
      <c r="N14" s="32"/>
    </row>
    <row r="15" spans="1:22" ht="30.75" customHeight="1" outlineLevel="1" x14ac:dyDescent="0.2">
      <c r="A15" s="278" t="s">
        <v>13</v>
      </c>
      <c r="B15" s="278"/>
      <c r="C15" s="113"/>
      <c r="D15" s="114" t="str">
        <f>D14</f>
        <v>CONTRATAÇÃO DE PROJETO E CONSULTORIA DE ACESSIBILIDADE</v>
      </c>
      <c r="E15" s="115">
        <f>SUM(H16:H21)</f>
        <v>0</v>
      </c>
      <c r="F15" s="115"/>
      <c r="G15" s="115"/>
      <c r="H15" s="115"/>
      <c r="I15" s="115">
        <f>SUM(I16:I21)</f>
        <v>0</v>
      </c>
      <c r="J15" s="116" t="e">
        <f>E15/$G$22</f>
        <v>#DIV/0!</v>
      </c>
      <c r="K15" s="3"/>
    </row>
    <row r="16" spans="1:22" ht="18" customHeight="1" outlineLevel="1" x14ac:dyDescent="0.2">
      <c r="A16" s="117" t="s">
        <v>14</v>
      </c>
      <c r="B16" s="130" t="s">
        <v>24</v>
      </c>
      <c r="C16" s="131" t="s">
        <v>130</v>
      </c>
      <c r="D16" s="119" t="s">
        <v>134</v>
      </c>
      <c r="E16" s="120" t="s">
        <v>16</v>
      </c>
      <c r="F16" s="121">
        <v>40</v>
      </c>
      <c r="G16" s="259"/>
      <c r="H16" s="122">
        <f t="shared" ref="H16:H21" si="0">IFERROR(ROUND(F16*G16,2)," - ")</f>
        <v>0</v>
      </c>
      <c r="I16" s="123">
        <f>ROUND(H16*(1+$F$22),2)</f>
        <v>0</v>
      </c>
      <c r="J16" s="124" t="e">
        <f>H16/$G$22</f>
        <v>#DIV/0!</v>
      </c>
      <c r="K16" s="3"/>
    </row>
    <row r="17" spans="1:13" ht="18" customHeight="1" outlineLevel="1" x14ac:dyDescent="0.2">
      <c r="A17" s="117" t="s">
        <v>30</v>
      </c>
      <c r="B17" s="118" t="s">
        <v>25</v>
      </c>
      <c r="C17" s="131" t="s">
        <v>130</v>
      </c>
      <c r="D17" s="119" t="s">
        <v>135</v>
      </c>
      <c r="E17" s="120" t="s">
        <v>16</v>
      </c>
      <c r="F17" s="121">
        <v>55</v>
      </c>
      <c r="G17" s="259"/>
      <c r="H17" s="122">
        <f t="shared" si="0"/>
        <v>0</v>
      </c>
      <c r="I17" s="123">
        <f>ROUND(H17*(1+$F$22),2)</f>
        <v>0</v>
      </c>
      <c r="J17" s="124" t="e">
        <f>H17/$G$22</f>
        <v>#DIV/0!</v>
      </c>
      <c r="K17" s="3"/>
    </row>
    <row r="18" spans="1:13" ht="18" customHeight="1" outlineLevel="1" x14ac:dyDescent="0.2">
      <c r="A18" s="117" t="s">
        <v>35</v>
      </c>
      <c r="B18" s="69">
        <v>200308</v>
      </c>
      <c r="C18" s="131" t="s">
        <v>141</v>
      </c>
      <c r="D18" s="119" t="s">
        <v>136</v>
      </c>
      <c r="E18" s="120" t="s">
        <v>15</v>
      </c>
      <c r="F18" s="121">
        <v>60</v>
      </c>
      <c r="G18" s="259"/>
      <c r="H18" s="122">
        <f t="shared" si="0"/>
        <v>0</v>
      </c>
      <c r="I18" s="123">
        <f>ROUND(H18*(1+$F$22),2)</f>
        <v>0</v>
      </c>
      <c r="J18" s="124" t="e">
        <f>H18/$G$22</f>
        <v>#DIV/0!</v>
      </c>
      <c r="K18" s="3"/>
    </row>
    <row r="19" spans="1:13" ht="18" customHeight="1" outlineLevel="1" x14ac:dyDescent="0.2">
      <c r="A19" s="117" t="s">
        <v>36</v>
      </c>
      <c r="B19" s="69">
        <v>200370</v>
      </c>
      <c r="C19" s="131" t="s">
        <v>141</v>
      </c>
      <c r="D19" s="119" t="s">
        <v>137</v>
      </c>
      <c r="E19" s="120" t="s">
        <v>131</v>
      </c>
      <c r="F19" s="121">
        <v>20</v>
      </c>
      <c r="G19" s="259"/>
      <c r="H19" s="122">
        <f t="shared" si="0"/>
        <v>0</v>
      </c>
      <c r="I19" s="123">
        <f t="shared" ref="I19:I21" si="1">ROUND(H19*(1+$F$22),2)</f>
        <v>0</v>
      </c>
      <c r="J19" s="124" t="e">
        <f t="shared" ref="J19:J21" si="2">H19/$G$22</f>
        <v>#DIV/0!</v>
      </c>
      <c r="K19" s="3"/>
    </row>
    <row r="20" spans="1:13" ht="25.5" outlineLevel="1" x14ac:dyDescent="0.2">
      <c r="A20" s="117" t="s">
        <v>132</v>
      </c>
      <c r="B20" s="69">
        <v>200371</v>
      </c>
      <c r="C20" s="131" t="s">
        <v>141</v>
      </c>
      <c r="D20" s="119" t="s">
        <v>138</v>
      </c>
      <c r="E20" s="120" t="s">
        <v>139</v>
      </c>
      <c r="F20" s="121">
        <v>8015.99</v>
      </c>
      <c r="G20" s="259"/>
      <c r="H20" s="122">
        <f t="shared" ref="H20" si="3">IFERROR(ROUND(F20*G20,2)," - ")</f>
        <v>0</v>
      </c>
      <c r="I20" s="123">
        <f t="shared" si="1"/>
        <v>0</v>
      </c>
      <c r="J20" s="124" t="e">
        <f t="shared" ref="J20" si="4">H20/$G$22</f>
        <v>#DIV/0!</v>
      </c>
      <c r="K20" s="3"/>
    </row>
    <row r="21" spans="1:13" ht="25.5" outlineLevel="1" x14ac:dyDescent="0.2">
      <c r="A21" s="117" t="s">
        <v>133</v>
      </c>
      <c r="B21" s="69">
        <v>200372</v>
      </c>
      <c r="C21" s="131" t="s">
        <v>141</v>
      </c>
      <c r="D21" s="119" t="s">
        <v>140</v>
      </c>
      <c r="E21" s="120" t="s">
        <v>139</v>
      </c>
      <c r="F21" s="121">
        <v>2274.3000000000002</v>
      </c>
      <c r="G21" s="259"/>
      <c r="H21" s="122">
        <f t="shared" si="0"/>
        <v>0</v>
      </c>
      <c r="I21" s="123">
        <f t="shared" si="1"/>
        <v>0</v>
      </c>
      <c r="J21" s="124" t="e">
        <f t="shared" si="2"/>
        <v>#DIV/0!</v>
      </c>
      <c r="K21" s="3"/>
    </row>
    <row r="22" spans="1:13" s="7" customFormat="1" ht="15" customHeight="1" thickBot="1" x14ac:dyDescent="0.25">
      <c r="A22" s="281" t="s">
        <v>17</v>
      </c>
      <c r="B22" s="282"/>
      <c r="C22" s="282"/>
      <c r="D22" s="125"/>
      <c r="E22" s="126"/>
      <c r="F22" s="260">
        <v>1.0000000000000001E-9</v>
      </c>
      <c r="G22" s="283">
        <f>E14</f>
        <v>0</v>
      </c>
      <c r="H22" s="283"/>
      <c r="I22" s="127">
        <f>I14</f>
        <v>0</v>
      </c>
      <c r="J22" s="128" t="e">
        <f>SUM(H15:H21)/G22</f>
        <v>#DIV/0!</v>
      </c>
    </row>
    <row r="23" spans="1:13" ht="15" customHeight="1" x14ac:dyDescent="0.2">
      <c r="A23" s="261"/>
      <c r="B23" s="261"/>
      <c r="C23" s="262"/>
      <c r="D23" s="263"/>
      <c r="E23" s="205"/>
      <c r="F23" s="264"/>
      <c r="G23" s="205"/>
      <c r="H23" s="265"/>
      <c r="I23" s="265"/>
      <c r="J23" s="205"/>
      <c r="K23" s="3"/>
    </row>
    <row r="24" spans="1:13" ht="15" x14ac:dyDescent="0.2">
      <c r="A24" s="261"/>
      <c r="B24" s="261"/>
      <c r="C24" s="262"/>
      <c r="D24" s="263"/>
      <c r="E24" s="205"/>
      <c r="F24" s="264"/>
      <c r="G24" s="205"/>
      <c r="H24" s="265"/>
      <c r="I24" s="265"/>
      <c r="J24" s="205"/>
      <c r="K24" s="3"/>
    </row>
    <row r="25" spans="1:13" ht="15" x14ac:dyDescent="0.2">
      <c r="A25" s="261"/>
      <c r="B25" s="261"/>
      <c r="C25" s="262"/>
      <c r="D25" s="263"/>
      <c r="E25" s="205"/>
      <c r="F25" s="264"/>
      <c r="G25" s="205"/>
      <c r="H25" s="265"/>
      <c r="I25" s="265"/>
      <c r="J25" s="205"/>
      <c r="K25" s="3"/>
    </row>
    <row r="26" spans="1:13" ht="15" x14ac:dyDescent="0.2">
      <c r="A26" s="261"/>
      <c r="B26" s="261"/>
      <c r="C26" s="262"/>
      <c r="D26" s="263"/>
      <c r="E26" s="205"/>
      <c r="F26" s="264"/>
      <c r="G26" s="205"/>
      <c r="H26" s="205"/>
      <c r="I26" s="266"/>
      <c r="J26" s="205"/>
      <c r="K26" s="3"/>
    </row>
    <row r="27" spans="1:13" x14ac:dyDescent="0.2">
      <c r="A27" s="267"/>
      <c r="B27" s="267"/>
      <c r="C27" s="268"/>
      <c r="D27" s="199"/>
      <c r="E27" s="269"/>
      <c r="F27" s="269"/>
      <c r="G27" s="269"/>
      <c r="H27" s="269"/>
      <c r="I27" s="11"/>
      <c r="J27" s="270"/>
      <c r="K27" s="3"/>
    </row>
    <row r="28" spans="1:13" ht="18" x14ac:dyDescent="0.2">
      <c r="A28" s="271"/>
      <c r="B28" s="199"/>
      <c r="C28" s="272"/>
      <c r="D28" s="273"/>
      <c r="E28" s="202"/>
      <c r="F28" s="202"/>
      <c r="G28" s="202"/>
      <c r="H28" s="202"/>
      <c r="I28" s="274"/>
      <c r="K28" s="5"/>
      <c r="L28" s="5"/>
      <c r="M28" s="5"/>
    </row>
    <row r="29" spans="1:13" ht="15" x14ac:dyDescent="0.2">
      <c r="A29" s="271"/>
      <c r="B29" s="199"/>
      <c r="C29" s="272"/>
      <c r="D29" s="275"/>
      <c r="E29" s="206"/>
      <c r="F29" s="206"/>
      <c r="G29" s="206"/>
      <c r="H29" s="206"/>
      <c r="I29" s="276"/>
      <c r="J29" s="270"/>
      <c r="K29" s="75"/>
    </row>
    <row r="30" spans="1:13" ht="15" x14ac:dyDescent="0.2">
      <c r="A30" s="271"/>
      <c r="B30" s="199"/>
      <c r="C30" s="272"/>
      <c r="D30" s="205"/>
      <c r="E30" s="206"/>
      <c r="F30" s="206"/>
      <c r="G30" s="206"/>
      <c r="H30" s="206"/>
      <c r="I30" s="276"/>
      <c r="J30" s="205"/>
      <c r="K30" s="76"/>
    </row>
    <row r="31" spans="1:13" x14ac:dyDescent="0.2">
      <c r="A31" s="199"/>
      <c r="B31" s="199"/>
      <c r="C31" s="272"/>
      <c r="D31" s="210"/>
      <c r="E31" s="169"/>
      <c r="F31" s="169"/>
      <c r="G31" s="169"/>
      <c r="H31" s="169"/>
      <c r="I31" s="9"/>
      <c r="J31" s="16"/>
      <c r="K31" s="16"/>
    </row>
    <row r="32" spans="1:13" s="77" customFormat="1" x14ac:dyDescent="0.2">
      <c r="A32" s="9"/>
      <c r="B32" s="8"/>
      <c r="C32" s="9"/>
      <c r="D32" s="10"/>
      <c r="E32" s="9"/>
      <c r="F32" s="11"/>
      <c r="G32" s="21"/>
      <c r="H32" s="12"/>
      <c r="I32" s="12"/>
      <c r="J32" s="15"/>
      <c r="K32" s="15"/>
      <c r="L32" s="3"/>
    </row>
    <row r="33" spans="8:10" x14ac:dyDescent="0.2">
      <c r="H33" s="27"/>
      <c r="I33" s="26"/>
      <c r="J33" s="28"/>
    </row>
    <row r="34" spans="8:10" x14ac:dyDescent="0.2">
      <c r="H34" s="27"/>
      <c r="I34" s="26"/>
      <c r="J34" s="28"/>
    </row>
    <row r="35" spans="8:10" x14ac:dyDescent="0.2">
      <c r="H35" s="27"/>
      <c r="I35" s="26"/>
      <c r="J35" s="28"/>
    </row>
    <row r="36" spans="8:10" x14ac:dyDescent="0.2">
      <c r="H36" s="27"/>
      <c r="I36" s="26"/>
      <c r="J36" s="28"/>
    </row>
    <row r="37" spans="8:10" x14ac:dyDescent="0.2">
      <c r="H37" s="27"/>
      <c r="I37" s="26"/>
      <c r="J37" s="28"/>
    </row>
  </sheetData>
  <sheetProtection password="CC53" sheet="1" objects="1" scenarios="1" formatCells="0" formatColumns="0" formatRows="0" selectLockedCells="1"/>
  <autoFilter ref="A13:J23"/>
  <customSheetViews>
    <customSheetView guid="{3B8348FD-7A00-44FD-ACF5-E6A19592872E}" scale="85" showPageBreaks="1" zeroValues="0" printArea="1" showAutoFilter="1" hiddenRows="1" hiddenColumns="1" view="pageBreakPreview">
      <selection activeCell="D6" sqref="D6"/>
      <rowBreaks count="6" manualBreakCount="6">
        <brk id="67" max="9" man="1"/>
        <brk id="108" max="9" man="1"/>
        <brk id="158" max="9" man="1"/>
        <brk id="200" max="9" man="1"/>
        <brk id="244" max="9" man="1"/>
        <brk id="285" max="9" man="1"/>
      </rowBreaks>
      <pageMargins left="0.23622047244094491" right="0.23622047244094491" top="0.55118110236220474" bottom="0.55118110236220474" header="0.51181102362204722" footer="0.31496062992125984"/>
      <printOptions horizontalCentered="1"/>
      <pageSetup paperSize="9" scale="60" firstPageNumber="0" fitToHeight="0" orientation="landscape"/>
      <headerFooter alignWithMargins="0">
        <oddFooter>&amp;R&amp;9PÁG. &amp;P/&amp;N</oddFooter>
      </headerFooter>
      <autoFilter ref="B1:EM1"/>
    </customSheetView>
    <customSheetView guid="{735B8B3A-B24D-4DA1-9A17-E4D640D460A8}" showPageBreaks="1" zeroValues="0" fitToPage="1" printArea="1" showAutoFilter="1" hiddenColumns="1" view="pageBreakPreview" topLeftCell="A160">
      <selection activeCell="B172" sqref="B172"/>
      <rowBreaks count="7" manualBreakCount="7">
        <brk id="51" max="8" man="1"/>
        <brk id="90" max="8" man="1"/>
        <brk id="131" max="8" man="1"/>
        <brk id="169" max="8" man="1"/>
        <brk id="202" max="8" man="1"/>
        <brk id="242" max="8" man="1"/>
        <brk id="281" max="8" man="1"/>
      </rowBreaks>
      <pageMargins left="0.23622047244094491" right="0.23622047244094491" top="0.55118110236220474" bottom="0.55118110236220474" header="0.51181102362204722" footer="0.31496062992125984"/>
      <printOptions horizontalCentered="1"/>
      <pageSetup paperSize="9" scale="71" firstPageNumber="0" fitToHeight="0" orientation="landscape"/>
      <headerFooter alignWithMargins="0">
        <oddFooter>&amp;R&amp;9PÁG. &amp;P/&amp;N</oddFooter>
      </headerFooter>
      <autoFilter ref="B1:EK1"/>
    </customSheetView>
    <customSheetView guid="{B535EED3-096A-4559-AE37-6359A35C71B4}" scale="85" showPageBreaks="1" zeroValues="0" printArea="1" showAutoFilter="1" hiddenRows="1" hiddenColumns="1" view="pageBreakPreview" topLeftCell="A73">
      <selection activeCell="F84" sqref="F84"/>
      <rowBreaks count="6" manualBreakCount="6">
        <brk id="66" max="9" man="1"/>
        <brk id="107" max="9" man="1"/>
        <brk id="156" max="9" man="1"/>
        <brk id="199" max="9" man="1"/>
        <brk id="242" max="9" man="1"/>
        <brk id="285" max="9" man="1"/>
      </rowBreaks>
      <pageMargins left="0.23622047244094491" right="0.23622047244094491" top="0.55118110236220474" bottom="0.55118110236220474" header="0.51181102362204722" footer="0.31496062992125984"/>
      <printOptions horizontalCentered="1"/>
      <pageSetup paperSize="9" scale="61" firstPageNumber="0" fitToHeight="0" orientation="landscape"/>
      <headerFooter alignWithMargins="0">
        <oddFooter>&amp;R&amp;9PÁG. &amp;P/&amp;N</oddFooter>
      </headerFooter>
      <autoFilter ref="B1:EM1"/>
    </customSheetView>
  </customSheetViews>
  <mergeCells count="6">
    <mergeCell ref="A14:B14"/>
    <mergeCell ref="A15:B15"/>
    <mergeCell ref="F9:G9"/>
    <mergeCell ref="F11:G11"/>
    <mergeCell ref="A22:C22"/>
    <mergeCell ref="G22:H22"/>
  </mergeCells>
  <phoneticPr fontId="17" type="noConversion"/>
  <printOptions horizontalCentered="1"/>
  <pageMargins left="0.23622047244094491" right="0.23622047244094491" top="0.94488188976377963" bottom="0.74803149606299213" header="0.51181102362204722" footer="0.31496062992125984"/>
  <pageSetup paperSize="9" scale="80" firstPageNumber="0" fitToHeight="0" orientation="landscape"/>
  <headerFooter alignWithMargins="0">
    <oddFooter>&amp;R&amp;9PÁG.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R44"/>
  <sheetViews>
    <sheetView view="pageBreakPreview" topLeftCell="A5" zoomScale="90" zoomScaleNormal="40" zoomScaleSheetLayoutView="90" workbookViewId="0">
      <selection activeCell="V17" sqref="V17"/>
    </sheetView>
  </sheetViews>
  <sheetFormatPr defaultColWidth="9.140625" defaultRowHeight="12.75" outlineLevelRow="1" x14ac:dyDescent="0.2"/>
  <cols>
    <col min="1" max="1" width="16.7109375" style="182" customWidth="1"/>
    <col min="2" max="2" width="65.42578125" style="182" customWidth="1"/>
    <col min="3" max="3" width="13.42578125" style="195" customWidth="1"/>
    <col min="4" max="4" width="26.42578125" style="197" customWidth="1"/>
    <col min="5" max="16" width="23.140625" style="182" customWidth="1"/>
    <col min="17" max="17" width="17.42578125" style="182" customWidth="1"/>
    <col min="18" max="19" width="9.140625" style="182" customWidth="1"/>
    <col min="20" max="22" width="9.140625" style="182"/>
    <col min="23" max="23" width="14.7109375" style="182" customWidth="1"/>
    <col min="24" max="24" width="10.42578125" style="182" bestFit="1" customWidth="1"/>
    <col min="25" max="16384" width="9.140625" style="182"/>
  </cols>
  <sheetData>
    <row r="1" spans="1:17" s="165" customFormat="1" ht="30.75" customHeight="1" x14ac:dyDescent="0.2">
      <c r="A1" s="164"/>
      <c r="B1" s="164"/>
      <c r="C1" s="164"/>
      <c r="D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6"/>
    </row>
    <row r="2" spans="1:17" s="165" customFormat="1" ht="22.5" customHeight="1" x14ac:dyDescent="0.2">
      <c r="A2" s="167"/>
      <c r="B2" s="167"/>
      <c r="C2" s="167"/>
      <c r="D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8"/>
    </row>
    <row r="3" spans="1:17" s="165" customFormat="1" ht="9.9499999999999993" customHeight="1" x14ac:dyDescent="0.2">
      <c r="C3" s="167"/>
      <c r="D3" s="167"/>
      <c r="G3" s="169"/>
    </row>
    <row r="4" spans="1:17" s="165" customFormat="1" ht="18" x14ac:dyDescent="0.2">
      <c r="A4" s="170"/>
      <c r="B4" s="170"/>
      <c r="C4" s="170"/>
      <c r="D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49"/>
    </row>
    <row r="5" spans="1:17" s="165" customFormat="1" ht="26.1" customHeight="1" thickBot="1" x14ac:dyDescent="0.25">
      <c r="A5" s="169"/>
      <c r="B5" s="169"/>
      <c r="C5" s="171"/>
      <c r="D5" s="172"/>
      <c r="G5" s="169"/>
      <c r="H5" s="169"/>
    </row>
    <row r="6" spans="1:17" s="169" customFormat="1" ht="7.5" customHeight="1" x14ac:dyDescent="0.2">
      <c r="A6" s="215"/>
      <c r="B6" s="216"/>
      <c r="C6" s="216"/>
      <c r="D6" s="216"/>
      <c r="E6" s="216"/>
      <c r="F6" s="216"/>
      <c r="G6" s="78"/>
      <c r="H6" s="78"/>
      <c r="I6" s="78"/>
      <c r="J6" s="78"/>
      <c r="K6" s="78"/>
      <c r="L6" s="78"/>
      <c r="M6" s="78"/>
      <c r="N6" s="78"/>
      <c r="O6" s="78"/>
      <c r="P6" s="217"/>
    </row>
    <row r="7" spans="1:17" s="155" customFormat="1" ht="31.5" x14ac:dyDescent="0.2">
      <c r="A7" s="82" t="s">
        <v>2</v>
      </c>
      <c r="B7" s="218" t="str">
        <f>Orçamento!D5</f>
        <v>CONTRATAÇÃO DE PROJETO E CONSULTORIA DE ACESSIBILIDADE</v>
      </c>
      <c r="C7" s="218"/>
      <c r="D7" s="218"/>
      <c r="E7" s="219"/>
      <c r="F7" s="220"/>
      <c r="G7" s="218"/>
      <c r="H7" s="220"/>
      <c r="I7" s="219"/>
      <c r="J7" s="219"/>
      <c r="K7" s="221"/>
      <c r="L7" s="222"/>
      <c r="M7" s="219"/>
      <c r="N7" s="219"/>
      <c r="O7" s="221"/>
      <c r="P7" s="223"/>
      <c r="Q7" s="173"/>
    </row>
    <row r="8" spans="1:17" s="155" customFormat="1" ht="6" customHeight="1" x14ac:dyDescent="0.2">
      <c r="A8" s="224"/>
      <c r="B8" s="220"/>
      <c r="C8" s="218"/>
      <c r="D8" s="225"/>
      <c r="E8" s="79"/>
      <c r="F8" s="220"/>
      <c r="G8" s="221"/>
      <c r="H8" s="220"/>
      <c r="I8" s="79"/>
      <c r="J8" s="79"/>
      <c r="K8" s="225"/>
      <c r="L8" s="79"/>
      <c r="M8" s="79"/>
      <c r="N8" s="79"/>
      <c r="O8" s="225"/>
      <c r="P8" s="81"/>
      <c r="Q8" s="14"/>
    </row>
    <row r="9" spans="1:17" s="155" customFormat="1" ht="15.75" customHeight="1" x14ac:dyDescent="0.2">
      <c r="A9" s="60" t="str">
        <f>CONCATENATE(Orçamento!A7," ",Orçamento!D7)</f>
        <v>Tipo de Intervenção:  Atendimento a Acessibilidade nas Escolas Municipais - Etapas 4 e 5</v>
      </c>
      <c r="B9" s="218"/>
      <c r="C9" s="61"/>
      <c r="D9" s="61" t="s">
        <v>5</v>
      </c>
      <c r="E9" s="226">
        <f>Orçamento!H9</f>
        <v>0</v>
      </c>
      <c r="F9" s="220"/>
      <c r="G9" s="61"/>
      <c r="H9" s="220"/>
      <c r="I9" s="226"/>
      <c r="J9" s="226"/>
      <c r="K9" s="227"/>
      <c r="L9" s="228"/>
      <c r="M9" s="226"/>
      <c r="N9" s="226"/>
      <c r="O9" s="227"/>
      <c r="P9" s="229"/>
      <c r="Q9" s="174"/>
    </row>
    <row r="10" spans="1:17" s="155" customFormat="1" ht="6" customHeight="1" x14ac:dyDescent="0.2">
      <c r="A10" s="82"/>
      <c r="B10" s="218"/>
      <c r="C10" s="218"/>
      <c r="D10" s="225"/>
      <c r="E10" s="79"/>
      <c r="F10" s="220"/>
      <c r="G10" s="221"/>
      <c r="H10" s="220"/>
      <c r="I10" s="79"/>
      <c r="J10" s="79"/>
      <c r="K10" s="225"/>
      <c r="L10" s="79"/>
      <c r="M10" s="79"/>
      <c r="N10" s="79"/>
      <c r="O10" s="225"/>
      <c r="P10" s="81"/>
      <c r="Q10" s="14"/>
    </row>
    <row r="11" spans="1:17" s="155" customFormat="1" ht="15.75" customHeight="1" x14ac:dyDescent="0.2">
      <c r="A11" s="60" t="s">
        <v>4</v>
      </c>
      <c r="B11" s="61" t="str">
        <f>Orçamento!D9</f>
        <v>Município de Itapevi - ITAPEVI/SP</v>
      </c>
      <c r="C11" s="58"/>
      <c r="D11" s="218"/>
      <c r="E11" s="230"/>
      <c r="F11" s="220"/>
      <c r="G11" s="218"/>
      <c r="H11" s="220"/>
      <c r="I11" s="230"/>
      <c r="J11" s="230"/>
      <c r="K11" s="221"/>
      <c r="L11" s="231"/>
      <c r="M11" s="230"/>
      <c r="N11" s="230"/>
      <c r="O11" s="221"/>
      <c r="P11" s="232"/>
      <c r="Q11" s="175"/>
    </row>
    <row r="12" spans="1:17" s="169" customFormat="1" ht="6" customHeight="1" thickBot="1" x14ac:dyDescent="0.25">
      <c r="A12" s="233"/>
      <c r="B12" s="234"/>
      <c r="C12" s="234"/>
      <c r="D12" s="234"/>
      <c r="E12" s="157"/>
      <c r="F12" s="157"/>
      <c r="G12" s="56"/>
      <c r="H12" s="56"/>
      <c r="I12" s="56"/>
      <c r="J12" s="56"/>
      <c r="K12" s="56"/>
      <c r="L12" s="158"/>
      <c r="M12" s="158"/>
      <c r="N12" s="158"/>
      <c r="O12" s="56"/>
      <c r="P12" s="235"/>
    </row>
    <row r="13" spans="1:17" s="177" customFormat="1" ht="12" customHeight="1" thickBot="1" x14ac:dyDescent="0.25">
      <c r="A13" s="215"/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7" s="179" customFormat="1" ht="18.75" thickBot="1" x14ac:dyDescent="0.25">
      <c r="A14" s="284" t="s">
        <v>18</v>
      </c>
      <c r="B14" s="285" t="s">
        <v>19</v>
      </c>
      <c r="C14" s="236" t="s">
        <v>20</v>
      </c>
      <c r="D14" s="236" t="s">
        <v>21</v>
      </c>
      <c r="E14" s="286">
        <v>1</v>
      </c>
      <c r="F14" s="286">
        <f t="shared" ref="F14:L14" si="0">E14+1</f>
        <v>2</v>
      </c>
      <c r="G14" s="286">
        <f t="shared" si="0"/>
        <v>3</v>
      </c>
      <c r="H14" s="286">
        <f t="shared" si="0"/>
        <v>4</v>
      </c>
      <c r="I14" s="286">
        <f t="shared" si="0"/>
        <v>5</v>
      </c>
      <c r="J14" s="286">
        <f t="shared" si="0"/>
        <v>6</v>
      </c>
      <c r="K14" s="286">
        <f t="shared" si="0"/>
        <v>7</v>
      </c>
      <c r="L14" s="286">
        <f t="shared" si="0"/>
        <v>8</v>
      </c>
      <c r="M14" s="286">
        <f>L14+1</f>
        <v>9</v>
      </c>
      <c r="N14" s="286">
        <f>M14+1</f>
        <v>10</v>
      </c>
      <c r="O14" s="286">
        <f>N14+1</f>
        <v>11</v>
      </c>
      <c r="P14" s="286">
        <f>O14+1</f>
        <v>12</v>
      </c>
      <c r="Q14" s="178"/>
    </row>
    <row r="15" spans="1:17" s="179" customFormat="1" ht="18.75" thickBot="1" x14ac:dyDescent="0.25">
      <c r="A15" s="284"/>
      <c r="B15" s="285"/>
      <c r="C15" s="237" t="s">
        <v>11</v>
      </c>
      <c r="D15" s="237" t="s">
        <v>12</v>
      </c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180"/>
    </row>
    <row r="16" spans="1:17" ht="12" customHeight="1" thickBot="1" x14ac:dyDescent="0.25">
      <c r="A16" s="238"/>
      <c r="B16" s="238"/>
      <c r="C16" s="238"/>
      <c r="D16" s="238"/>
      <c r="E16" s="238"/>
      <c r="F16" s="238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181"/>
    </row>
    <row r="17" spans="1:18" ht="31.5" customHeight="1" outlineLevel="1" x14ac:dyDescent="0.2">
      <c r="A17" s="288">
        <v>1</v>
      </c>
      <c r="B17" s="290" t="str">
        <f>Orçamento!D14</f>
        <v>CONTRATAÇÃO DE PROJETO E CONSULTORIA DE ACESSIBILIDADE</v>
      </c>
      <c r="C17" s="292" t="e">
        <f>Orçamento!J14</f>
        <v>#DIV/0!</v>
      </c>
      <c r="D17" s="294">
        <f>Orçamento!I14</f>
        <v>0</v>
      </c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4"/>
      <c r="Q17" s="185"/>
      <c r="R17" s="186">
        <f>SUM(E17:P17)</f>
        <v>0</v>
      </c>
    </row>
    <row r="18" spans="1:18" ht="31.5" customHeight="1" outlineLevel="1" thickBot="1" x14ac:dyDescent="0.25">
      <c r="A18" s="289"/>
      <c r="B18" s="291"/>
      <c r="C18" s="293"/>
      <c r="D18" s="295"/>
      <c r="E18" s="240">
        <f t="shared" ref="E18:P18" si="1">E17*$D17</f>
        <v>0</v>
      </c>
      <c r="F18" s="240">
        <f t="shared" si="1"/>
        <v>0</v>
      </c>
      <c r="G18" s="240">
        <f t="shared" si="1"/>
        <v>0</v>
      </c>
      <c r="H18" s="240">
        <f t="shared" si="1"/>
        <v>0</v>
      </c>
      <c r="I18" s="240">
        <f t="shared" si="1"/>
        <v>0</v>
      </c>
      <c r="J18" s="240">
        <f t="shared" si="1"/>
        <v>0</v>
      </c>
      <c r="K18" s="240">
        <f t="shared" si="1"/>
        <v>0</v>
      </c>
      <c r="L18" s="240">
        <f t="shared" si="1"/>
        <v>0</v>
      </c>
      <c r="M18" s="240">
        <f t="shared" si="1"/>
        <v>0</v>
      </c>
      <c r="N18" s="240">
        <f t="shared" si="1"/>
        <v>0</v>
      </c>
      <c r="O18" s="240">
        <f t="shared" si="1"/>
        <v>0</v>
      </c>
      <c r="P18" s="240">
        <f t="shared" si="1"/>
        <v>0</v>
      </c>
      <c r="Q18" s="20" t="b">
        <f>SUM(E18:P18)=D17</f>
        <v>1</v>
      </c>
      <c r="R18" s="186"/>
    </row>
    <row r="19" spans="1:18" s="188" customFormat="1" ht="35.25" hidden="1" customHeight="1" thickBot="1" x14ac:dyDescent="0.25">
      <c r="A19" s="241"/>
      <c r="B19" s="242" t="s">
        <v>29</v>
      </c>
      <c r="C19" s="243" t="e">
        <f>#REF!</f>
        <v>#REF!</v>
      </c>
      <c r="D19" s="37" t="e">
        <f>SUM(#REF!)</f>
        <v>#REF!</v>
      </c>
      <c r="E19" s="38" t="e">
        <f>#REF!</f>
        <v>#REF!</v>
      </c>
      <c r="F19" s="37" t="e">
        <f>#REF!+E19</f>
        <v>#REF!</v>
      </c>
      <c r="G19" s="37" t="e">
        <f>#REF!+F19</f>
        <v>#REF!</v>
      </c>
      <c r="H19" s="37" t="e">
        <f>#REF!+G19</f>
        <v>#REF!</v>
      </c>
      <c r="I19" s="37" t="e">
        <f>#REF!+H19</f>
        <v>#REF!</v>
      </c>
      <c r="J19" s="37" t="e">
        <f>#REF!+I19</f>
        <v>#REF!</v>
      </c>
      <c r="K19" s="37" t="e">
        <f>#REF!+J19</f>
        <v>#REF!</v>
      </c>
      <c r="L19" s="37" t="e">
        <f>#REF!+K19</f>
        <v>#REF!</v>
      </c>
      <c r="M19" s="37" t="e">
        <f>#REF!+L19</f>
        <v>#REF!</v>
      </c>
      <c r="N19" s="37" t="e">
        <f>#REF!+M19</f>
        <v>#REF!</v>
      </c>
      <c r="O19" s="37" t="e">
        <f>#REF!+N19</f>
        <v>#REF!</v>
      </c>
      <c r="P19" s="37" t="e">
        <f>#REF!+O19</f>
        <v>#REF!</v>
      </c>
      <c r="Q19" s="187"/>
    </row>
    <row r="20" spans="1:18" ht="13.5" thickBot="1" x14ac:dyDescent="0.25">
      <c r="A20" s="244"/>
      <c r="B20" s="244"/>
      <c r="C20" s="244"/>
      <c r="D20" s="244"/>
      <c r="E20" s="244"/>
      <c r="F20" s="245"/>
      <c r="G20" s="245"/>
      <c r="H20" s="245"/>
      <c r="I20" s="245"/>
      <c r="J20" s="245"/>
      <c r="K20" s="245"/>
      <c r="L20" s="246"/>
      <c r="M20" s="245"/>
      <c r="N20" s="245"/>
      <c r="O20" s="245"/>
      <c r="P20" s="246"/>
      <c r="Q20" s="189"/>
    </row>
    <row r="21" spans="1:18" s="188" customFormat="1" ht="38.25" customHeight="1" thickBot="1" x14ac:dyDescent="0.25">
      <c r="A21" s="34"/>
      <c r="B21" s="35" t="s">
        <v>31</v>
      </c>
      <c r="C21" s="247" t="e">
        <f>C17</f>
        <v>#DIV/0!</v>
      </c>
      <c r="D21" s="36">
        <f>SUM(E21:P21)</f>
        <v>0</v>
      </c>
      <c r="E21" s="248">
        <f>E18</f>
        <v>0</v>
      </c>
      <c r="F21" s="248">
        <f t="shared" ref="F21:P21" si="2">F18</f>
        <v>0</v>
      </c>
      <c r="G21" s="248">
        <f t="shared" si="2"/>
        <v>0</v>
      </c>
      <c r="H21" s="248">
        <f t="shared" si="2"/>
        <v>0</v>
      </c>
      <c r="I21" s="248">
        <f t="shared" si="2"/>
        <v>0</v>
      </c>
      <c r="J21" s="248">
        <f t="shared" si="2"/>
        <v>0</v>
      </c>
      <c r="K21" s="248">
        <f t="shared" si="2"/>
        <v>0</v>
      </c>
      <c r="L21" s="248">
        <f t="shared" si="2"/>
        <v>0</v>
      </c>
      <c r="M21" s="248">
        <f t="shared" si="2"/>
        <v>0</v>
      </c>
      <c r="N21" s="248">
        <f t="shared" si="2"/>
        <v>0</v>
      </c>
      <c r="O21" s="248">
        <f t="shared" si="2"/>
        <v>0</v>
      </c>
      <c r="P21" s="248">
        <f t="shared" si="2"/>
        <v>0</v>
      </c>
      <c r="Q21" s="74"/>
    </row>
    <row r="22" spans="1:18" s="188" customFormat="1" ht="38.25" customHeight="1" thickBot="1" x14ac:dyDescent="0.25">
      <c r="A22" s="249"/>
      <c r="B22" s="250" t="s">
        <v>32</v>
      </c>
      <c r="C22" s="251" t="e">
        <f>D22/D21</f>
        <v>#DIV/0!</v>
      </c>
      <c r="D22" s="30">
        <f>P22</f>
        <v>0</v>
      </c>
      <c r="E22" s="31">
        <f>E21</f>
        <v>0</v>
      </c>
      <c r="F22" s="30">
        <f>E22+F21</f>
        <v>0</v>
      </c>
      <c r="G22" s="30">
        <f t="shared" ref="G22:P22" si="3">F22+G21</f>
        <v>0</v>
      </c>
      <c r="H22" s="30">
        <f t="shared" si="3"/>
        <v>0</v>
      </c>
      <c r="I22" s="30">
        <f t="shared" si="3"/>
        <v>0</v>
      </c>
      <c r="J22" s="30">
        <f t="shared" si="3"/>
        <v>0</v>
      </c>
      <c r="K22" s="30">
        <f t="shared" si="3"/>
        <v>0</v>
      </c>
      <c r="L22" s="30">
        <f t="shared" si="3"/>
        <v>0</v>
      </c>
      <c r="M22" s="30">
        <f t="shared" si="3"/>
        <v>0</v>
      </c>
      <c r="N22" s="30">
        <f t="shared" si="3"/>
        <v>0</v>
      </c>
      <c r="O22" s="30">
        <f t="shared" si="3"/>
        <v>0</v>
      </c>
      <c r="P22" s="30">
        <f t="shared" si="3"/>
        <v>0</v>
      </c>
      <c r="Q22" s="190"/>
    </row>
    <row r="23" spans="1:18" x14ac:dyDescent="0.2">
      <c r="A23" s="132"/>
      <c r="B23" s="132"/>
      <c r="C23" s="132"/>
      <c r="D23" s="132"/>
      <c r="E23" s="132"/>
      <c r="L23" s="191"/>
      <c r="P23" s="191"/>
    </row>
    <row r="24" spans="1:18" x14ac:dyDescent="0.2">
      <c r="A24" s="132"/>
      <c r="B24" s="132"/>
      <c r="C24" s="132"/>
      <c r="D24" s="132"/>
      <c r="E24" s="132"/>
      <c r="L24" s="191"/>
      <c r="P24" s="192"/>
    </row>
    <row r="25" spans="1:18" ht="14.25" x14ac:dyDescent="0.2">
      <c r="A25" s="193"/>
      <c r="B25" s="132"/>
      <c r="C25" s="132"/>
      <c r="D25" s="132"/>
      <c r="E25" s="132"/>
      <c r="L25" s="194"/>
      <c r="P25" s="194"/>
    </row>
    <row r="26" spans="1:18" x14ac:dyDescent="0.2">
      <c r="D26" s="195"/>
      <c r="L26" s="194"/>
      <c r="P26" s="194"/>
    </row>
    <row r="27" spans="1:18" x14ac:dyDescent="0.2">
      <c r="B27" s="196"/>
      <c r="G27" s="198"/>
      <c r="L27" s="194"/>
      <c r="P27" s="194"/>
    </row>
    <row r="28" spans="1:18" x14ac:dyDescent="0.2">
      <c r="B28" s="196"/>
      <c r="G28" s="198"/>
    </row>
    <row r="29" spans="1:18" ht="12.75" customHeight="1" x14ac:dyDescent="0.2">
      <c r="B29" s="199"/>
      <c r="C29" s="200"/>
      <c r="D29" s="200"/>
      <c r="E29" s="200"/>
      <c r="G29" s="198"/>
    </row>
    <row r="30" spans="1:18" ht="15.75" x14ac:dyDescent="0.25">
      <c r="B30" s="201"/>
      <c r="C30" s="202"/>
      <c r="D30" s="202"/>
      <c r="E30" s="203"/>
      <c r="G30" s="204"/>
    </row>
    <row r="31" spans="1:18" ht="12.75" customHeight="1" x14ac:dyDescent="0.2">
      <c r="B31" s="205"/>
      <c r="C31" s="206"/>
      <c r="D31" s="206"/>
      <c r="E31" s="207"/>
      <c r="G31" s="204"/>
      <c r="Q31" s="208"/>
    </row>
    <row r="32" spans="1:18" ht="12.75" customHeight="1" x14ac:dyDescent="0.2">
      <c r="B32" s="205"/>
      <c r="C32" s="206"/>
      <c r="D32" s="206"/>
      <c r="E32" s="209"/>
      <c r="G32" s="204"/>
      <c r="Q32" s="208"/>
    </row>
    <row r="33" spans="2:17" x14ac:dyDescent="0.2">
      <c r="B33" s="210"/>
      <c r="C33" s="169"/>
      <c r="D33" s="169"/>
      <c r="E33" s="209"/>
      <c r="G33" s="204"/>
      <c r="Q33" s="208"/>
    </row>
    <row r="34" spans="2:17" x14ac:dyDescent="0.2">
      <c r="Q34" s="208"/>
    </row>
    <row r="35" spans="2:17" x14ac:dyDescent="0.2">
      <c r="E35" s="211"/>
      <c r="F35" s="211"/>
      <c r="G35" s="211"/>
      <c r="H35" s="212"/>
      <c r="I35" s="212"/>
      <c r="J35" s="212"/>
      <c r="K35" s="212"/>
      <c r="L35" s="212"/>
      <c r="M35" s="212"/>
      <c r="N35" s="212"/>
      <c r="O35" s="212"/>
      <c r="P35" s="212"/>
      <c r="Q35" s="208"/>
    </row>
    <row r="36" spans="2:17" x14ac:dyDescent="0.2">
      <c r="Q36" s="208"/>
    </row>
    <row r="37" spans="2:17" x14ac:dyDescent="0.2">
      <c r="Q37" s="208"/>
    </row>
    <row r="38" spans="2:17" x14ac:dyDescent="0.2">
      <c r="Q38" s="208"/>
    </row>
    <row r="39" spans="2:17" x14ac:dyDescent="0.2">
      <c r="B39" s="213"/>
    </row>
    <row r="43" spans="2:17" x14ac:dyDescent="0.2">
      <c r="D43" s="214"/>
    </row>
    <row r="44" spans="2:17" x14ac:dyDescent="0.2">
      <c r="D44" s="214"/>
    </row>
  </sheetData>
  <sheetProtection algorithmName="SHA-512" hashValue="QY5sB/pSOjIgRmQhi427Y45huPQZARCxe0rsCWF9uXO5NSkkJTqi+QS68WU3l2RLHo0iOr3wMn/pZ5YYqiuMUA==" saltValue="zN4osn5ADPzwGOIJE5oQig==" spinCount="100000" sheet="1" scenarios="1" formatCells="0" formatColumns="0" formatRows="0" selectLockedCells="1"/>
  <mergeCells count="18">
    <mergeCell ref="M14:M15"/>
    <mergeCell ref="N14:N15"/>
    <mergeCell ref="O14:O15"/>
    <mergeCell ref="P14:P15"/>
    <mergeCell ref="G14:G15"/>
    <mergeCell ref="H14:H15"/>
    <mergeCell ref="I14:I15"/>
    <mergeCell ref="J14:J15"/>
    <mergeCell ref="L14:L15"/>
    <mergeCell ref="A14:A15"/>
    <mergeCell ref="B14:B15"/>
    <mergeCell ref="K14:K15"/>
    <mergeCell ref="A17:A18"/>
    <mergeCell ref="B17:B18"/>
    <mergeCell ref="C17:C18"/>
    <mergeCell ref="D17:D18"/>
    <mergeCell ref="F14:F15"/>
    <mergeCell ref="E14:E15"/>
  </mergeCells>
  <conditionalFormatting sqref="E17:F17 Q17">
    <cfRule type="cellIs" dxfId="379" priority="12591" stopIfTrue="1" operator="equal">
      <formula>0</formula>
    </cfRule>
    <cfRule type="cellIs" dxfId="378" priority="12592" stopIfTrue="1" operator="greaterThan">
      <formula>0.0000001</formula>
    </cfRule>
  </conditionalFormatting>
  <conditionalFormatting sqref="Q17">
    <cfRule type="cellIs" dxfId="377" priority="12589" stopIfTrue="1" operator="equal">
      <formula>0</formula>
    </cfRule>
    <cfRule type="cellIs" dxfId="376" priority="12590" stopIfTrue="1" operator="greaterThan">
      <formula>0.0000001</formula>
    </cfRule>
  </conditionalFormatting>
  <conditionalFormatting sqref="Q17">
    <cfRule type="cellIs" dxfId="375" priority="12585" stopIfTrue="1" operator="equal">
      <formula>0</formula>
    </cfRule>
    <cfRule type="cellIs" dxfId="374" priority="12586" stopIfTrue="1" operator="greaterThan">
      <formula>0.0000001</formula>
    </cfRule>
  </conditionalFormatting>
  <conditionalFormatting sqref="E17">
    <cfRule type="cellIs" dxfId="373" priority="12575" stopIfTrue="1" operator="equal">
      <formula>0</formula>
    </cfRule>
    <cfRule type="cellIs" dxfId="372" priority="12576" stopIfTrue="1" operator="greaterThan">
      <formula>0.0000001</formula>
    </cfRule>
  </conditionalFormatting>
  <conditionalFormatting sqref="E17">
    <cfRule type="cellIs" dxfId="371" priority="12573" stopIfTrue="1" operator="equal">
      <formula>0</formula>
    </cfRule>
    <cfRule type="cellIs" dxfId="370" priority="12574" stopIfTrue="1" operator="greaterThan">
      <formula>0.0000001</formula>
    </cfRule>
  </conditionalFormatting>
  <conditionalFormatting sqref="E17">
    <cfRule type="cellIs" dxfId="369" priority="12571" stopIfTrue="1" operator="equal">
      <formula>0</formula>
    </cfRule>
    <cfRule type="cellIs" dxfId="368" priority="12572" stopIfTrue="1" operator="greaterThan">
      <formula>0.0000001</formula>
    </cfRule>
  </conditionalFormatting>
  <conditionalFormatting sqref="E17">
    <cfRule type="cellIs" dxfId="367" priority="12569" stopIfTrue="1" operator="equal">
      <formula>0</formula>
    </cfRule>
    <cfRule type="cellIs" dxfId="366" priority="12570" stopIfTrue="1" operator="greaterThan">
      <formula>0.0000001</formula>
    </cfRule>
  </conditionalFormatting>
  <conditionalFormatting sqref="E17">
    <cfRule type="cellIs" dxfId="365" priority="12567" stopIfTrue="1" operator="equal">
      <formula>0</formula>
    </cfRule>
    <cfRule type="cellIs" dxfId="364" priority="12568" stopIfTrue="1" operator="greaterThan">
      <formula>0.0000001</formula>
    </cfRule>
  </conditionalFormatting>
  <conditionalFormatting sqref="E17">
    <cfRule type="cellIs" dxfId="363" priority="12565" stopIfTrue="1" operator="equal">
      <formula>0</formula>
    </cfRule>
    <cfRule type="cellIs" dxfId="362" priority="12566" stopIfTrue="1" operator="greaterThan">
      <formula>0.0000001</formula>
    </cfRule>
  </conditionalFormatting>
  <conditionalFormatting sqref="E17">
    <cfRule type="cellIs" dxfId="361" priority="12563" stopIfTrue="1" operator="equal">
      <formula>0</formula>
    </cfRule>
    <cfRule type="cellIs" dxfId="360" priority="12564" stopIfTrue="1" operator="greaterThan">
      <formula>0.0000001</formula>
    </cfRule>
  </conditionalFormatting>
  <conditionalFormatting sqref="F17">
    <cfRule type="cellIs" dxfId="359" priority="12303" stopIfTrue="1" operator="equal">
      <formula>0</formula>
    </cfRule>
    <cfRule type="cellIs" dxfId="358" priority="12304" stopIfTrue="1" operator="greaterThan">
      <formula>0.0000001</formula>
    </cfRule>
  </conditionalFormatting>
  <conditionalFormatting sqref="F17">
    <cfRule type="cellIs" dxfId="357" priority="12219" stopIfTrue="1" operator="equal">
      <formula>0</formula>
    </cfRule>
    <cfRule type="cellIs" dxfId="356" priority="12220" stopIfTrue="1" operator="greaterThan">
      <formula>0.0000001</formula>
    </cfRule>
  </conditionalFormatting>
  <conditionalFormatting sqref="F17">
    <cfRule type="cellIs" dxfId="355" priority="12309" stopIfTrue="1" operator="equal">
      <formula>0</formula>
    </cfRule>
    <cfRule type="cellIs" dxfId="354" priority="12310" stopIfTrue="1" operator="greaterThan">
      <formula>0.0000001</formula>
    </cfRule>
  </conditionalFormatting>
  <conditionalFormatting sqref="F17">
    <cfRule type="cellIs" dxfId="353" priority="12307" stopIfTrue="1" operator="equal">
      <formula>0</formula>
    </cfRule>
    <cfRule type="cellIs" dxfId="352" priority="12308" stopIfTrue="1" operator="greaterThan">
      <formula>0.0000001</formula>
    </cfRule>
  </conditionalFormatting>
  <conditionalFormatting sqref="F17">
    <cfRule type="cellIs" dxfId="351" priority="12305" stopIfTrue="1" operator="equal">
      <formula>0</formula>
    </cfRule>
    <cfRule type="cellIs" dxfId="350" priority="12306" stopIfTrue="1" operator="greaterThan">
      <formula>0.0000001</formula>
    </cfRule>
  </conditionalFormatting>
  <conditionalFormatting sqref="F17">
    <cfRule type="cellIs" dxfId="349" priority="12301" stopIfTrue="1" operator="equal">
      <formula>0</formula>
    </cfRule>
    <cfRule type="cellIs" dxfId="348" priority="12302" stopIfTrue="1" operator="greaterThan">
      <formula>0.0000001</formula>
    </cfRule>
  </conditionalFormatting>
  <conditionalFormatting sqref="F17">
    <cfRule type="cellIs" dxfId="347" priority="12299" stopIfTrue="1" operator="equal">
      <formula>0</formula>
    </cfRule>
    <cfRule type="cellIs" dxfId="346" priority="12300" stopIfTrue="1" operator="greaterThan">
      <formula>0.0000001</formula>
    </cfRule>
  </conditionalFormatting>
  <conditionalFormatting sqref="F17">
    <cfRule type="cellIs" dxfId="345" priority="12297" stopIfTrue="1" operator="equal">
      <formula>0</formula>
    </cfRule>
    <cfRule type="cellIs" dxfId="344" priority="12298" stopIfTrue="1" operator="greaterThan">
      <formula>0.0000001</formula>
    </cfRule>
  </conditionalFormatting>
  <conditionalFormatting sqref="F17">
    <cfRule type="cellIs" dxfId="343" priority="12225" stopIfTrue="1" operator="equal">
      <formula>0</formula>
    </cfRule>
    <cfRule type="cellIs" dxfId="342" priority="12226" stopIfTrue="1" operator="greaterThan">
      <formula>0.0000001</formula>
    </cfRule>
  </conditionalFormatting>
  <conditionalFormatting sqref="F17">
    <cfRule type="cellIs" dxfId="341" priority="12223" stopIfTrue="1" operator="equal">
      <formula>0</formula>
    </cfRule>
    <cfRule type="cellIs" dxfId="340" priority="12224" stopIfTrue="1" operator="greaterThan">
      <formula>0.0000001</formula>
    </cfRule>
  </conditionalFormatting>
  <conditionalFormatting sqref="F17">
    <cfRule type="cellIs" dxfId="339" priority="12221" stopIfTrue="1" operator="equal">
      <formula>0</formula>
    </cfRule>
    <cfRule type="cellIs" dxfId="338" priority="12222" stopIfTrue="1" operator="greaterThan">
      <formula>0.0000001</formula>
    </cfRule>
  </conditionalFormatting>
  <conditionalFormatting sqref="F17">
    <cfRule type="cellIs" dxfId="337" priority="12217" stopIfTrue="1" operator="equal">
      <formula>0</formula>
    </cfRule>
    <cfRule type="cellIs" dxfId="336" priority="12218" stopIfTrue="1" operator="greaterThan">
      <formula>0.0000001</formula>
    </cfRule>
  </conditionalFormatting>
  <conditionalFormatting sqref="F17">
    <cfRule type="cellIs" dxfId="335" priority="12215" stopIfTrue="1" operator="equal">
      <formula>0</formula>
    </cfRule>
    <cfRule type="cellIs" dxfId="334" priority="12216" stopIfTrue="1" operator="greaterThan">
      <formula>0.0000001</formula>
    </cfRule>
  </conditionalFormatting>
  <conditionalFormatting sqref="F17">
    <cfRule type="cellIs" dxfId="333" priority="12213" stopIfTrue="1" operator="equal">
      <formula>0</formula>
    </cfRule>
    <cfRule type="cellIs" dxfId="332" priority="12214" stopIfTrue="1" operator="greaterThan">
      <formula>0.0000001</formula>
    </cfRule>
  </conditionalFormatting>
  <conditionalFormatting sqref="G17">
    <cfRule type="cellIs" dxfId="331" priority="4981" stopIfTrue="1" operator="equal">
      <formula>0</formula>
    </cfRule>
    <cfRule type="cellIs" dxfId="330" priority="4982" stopIfTrue="1" operator="greaterThan">
      <formula>0.0000001</formula>
    </cfRule>
  </conditionalFormatting>
  <conditionalFormatting sqref="G17">
    <cfRule type="cellIs" dxfId="329" priority="4967" stopIfTrue="1" operator="equal">
      <formula>0</formula>
    </cfRule>
    <cfRule type="cellIs" dxfId="328" priority="4968" stopIfTrue="1" operator="greaterThan">
      <formula>0.0000001</formula>
    </cfRule>
  </conditionalFormatting>
  <conditionalFormatting sqref="H17">
    <cfRule type="cellIs" dxfId="327" priority="4937" stopIfTrue="1" operator="equal">
      <formula>0</formula>
    </cfRule>
    <cfRule type="cellIs" dxfId="326" priority="4938" stopIfTrue="1" operator="greaterThan">
      <formula>0.0000001</formula>
    </cfRule>
  </conditionalFormatting>
  <conditionalFormatting sqref="H17">
    <cfRule type="cellIs" dxfId="325" priority="4955" stopIfTrue="1" operator="equal">
      <formula>0</formula>
    </cfRule>
    <cfRule type="cellIs" dxfId="324" priority="4956" stopIfTrue="1" operator="greaterThan">
      <formula>0.0000001</formula>
    </cfRule>
  </conditionalFormatting>
  <conditionalFormatting sqref="H17">
    <cfRule type="cellIs" dxfId="323" priority="4941" stopIfTrue="1" operator="equal">
      <formula>0</formula>
    </cfRule>
    <cfRule type="cellIs" dxfId="322" priority="4942" stopIfTrue="1" operator="greaterThan">
      <formula>0.0000001</formula>
    </cfRule>
  </conditionalFormatting>
  <conditionalFormatting sqref="I17">
    <cfRule type="cellIs" dxfId="321" priority="4929" stopIfTrue="1" operator="equal">
      <formula>0</formula>
    </cfRule>
    <cfRule type="cellIs" dxfId="320" priority="4930" stopIfTrue="1" operator="greaterThan">
      <formula>0.0000001</formula>
    </cfRule>
  </conditionalFormatting>
  <conditionalFormatting sqref="I17">
    <cfRule type="cellIs" dxfId="319" priority="4927" stopIfTrue="1" operator="equal">
      <formula>0</formula>
    </cfRule>
    <cfRule type="cellIs" dxfId="318" priority="4928" stopIfTrue="1" operator="greaterThan">
      <formula>0.0000001</formula>
    </cfRule>
  </conditionalFormatting>
  <conditionalFormatting sqref="I17">
    <cfRule type="cellIs" dxfId="317" priority="4923" stopIfTrue="1" operator="equal">
      <formula>0</formula>
    </cfRule>
    <cfRule type="cellIs" dxfId="316" priority="4924" stopIfTrue="1" operator="greaterThan">
      <formula>0.0000001</formula>
    </cfRule>
  </conditionalFormatting>
  <conditionalFormatting sqref="I17">
    <cfRule type="cellIs" dxfId="315" priority="4919" stopIfTrue="1" operator="equal">
      <formula>0</formula>
    </cfRule>
    <cfRule type="cellIs" dxfId="314" priority="4920" stopIfTrue="1" operator="greaterThan">
      <formula>0.0000001</formula>
    </cfRule>
  </conditionalFormatting>
  <conditionalFormatting sqref="I17">
    <cfRule type="cellIs" dxfId="313" priority="4915" stopIfTrue="1" operator="equal">
      <formula>0</formula>
    </cfRule>
    <cfRule type="cellIs" dxfId="312" priority="4916" stopIfTrue="1" operator="greaterThan">
      <formula>0.0000001</formula>
    </cfRule>
  </conditionalFormatting>
  <conditionalFormatting sqref="I17">
    <cfRule type="cellIs" dxfId="311" priority="4911" stopIfTrue="1" operator="equal">
      <formula>0</formula>
    </cfRule>
    <cfRule type="cellIs" dxfId="310" priority="4912" stopIfTrue="1" operator="greaterThan">
      <formula>0.0000001</formula>
    </cfRule>
  </conditionalFormatting>
  <conditionalFormatting sqref="I17">
    <cfRule type="cellIs" dxfId="309" priority="4909" stopIfTrue="1" operator="equal">
      <formula>0</formula>
    </cfRule>
    <cfRule type="cellIs" dxfId="308" priority="4910" stopIfTrue="1" operator="greaterThan">
      <formula>0.0000001</formula>
    </cfRule>
  </conditionalFormatting>
  <conditionalFormatting sqref="I17">
    <cfRule type="cellIs" dxfId="307" priority="4905" stopIfTrue="1" operator="equal">
      <formula>0</formula>
    </cfRule>
    <cfRule type="cellIs" dxfId="306" priority="4906" stopIfTrue="1" operator="greaterThan">
      <formula>0.0000001</formula>
    </cfRule>
  </conditionalFormatting>
  <conditionalFormatting sqref="J17">
    <cfRule type="cellIs" dxfId="305" priority="4901" stopIfTrue="1" operator="equal">
      <formula>0</formula>
    </cfRule>
    <cfRule type="cellIs" dxfId="304" priority="4902" stopIfTrue="1" operator="greaterThan">
      <formula>0.0000001</formula>
    </cfRule>
  </conditionalFormatting>
  <conditionalFormatting sqref="J17">
    <cfRule type="cellIs" dxfId="303" priority="4897" stopIfTrue="1" operator="equal">
      <formula>0</formula>
    </cfRule>
    <cfRule type="cellIs" dxfId="302" priority="4898" stopIfTrue="1" operator="greaterThan">
      <formula>0.0000001</formula>
    </cfRule>
  </conditionalFormatting>
  <conditionalFormatting sqref="J17">
    <cfRule type="cellIs" dxfId="301" priority="4893" stopIfTrue="1" operator="equal">
      <formula>0</formula>
    </cfRule>
    <cfRule type="cellIs" dxfId="300" priority="4894" stopIfTrue="1" operator="greaterThan">
      <formula>0.0000001</formula>
    </cfRule>
  </conditionalFormatting>
  <conditionalFormatting sqref="J17">
    <cfRule type="cellIs" dxfId="299" priority="4891" stopIfTrue="1" operator="equal">
      <formula>0</formula>
    </cfRule>
    <cfRule type="cellIs" dxfId="298" priority="4892" stopIfTrue="1" operator="greaterThan">
      <formula>0.0000001</formula>
    </cfRule>
  </conditionalFormatting>
  <conditionalFormatting sqref="J17">
    <cfRule type="cellIs" dxfId="297" priority="4887" stopIfTrue="1" operator="equal">
      <formula>0</formula>
    </cfRule>
    <cfRule type="cellIs" dxfId="296" priority="4888" stopIfTrue="1" operator="greaterThan">
      <formula>0.0000001</formula>
    </cfRule>
  </conditionalFormatting>
  <conditionalFormatting sqref="J17">
    <cfRule type="cellIs" dxfId="295" priority="4883" stopIfTrue="1" operator="equal">
      <formula>0</formula>
    </cfRule>
    <cfRule type="cellIs" dxfId="294" priority="4884" stopIfTrue="1" operator="greaterThan">
      <formula>0.0000001</formula>
    </cfRule>
  </conditionalFormatting>
  <conditionalFormatting sqref="J17">
    <cfRule type="cellIs" dxfId="293" priority="4879" stopIfTrue="1" operator="equal">
      <formula>0</formula>
    </cfRule>
    <cfRule type="cellIs" dxfId="292" priority="4880" stopIfTrue="1" operator="greaterThan">
      <formula>0.0000001</formula>
    </cfRule>
  </conditionalFormatting>
  <conditionalFormatting sqref="J17">
    <cfRule type="cellIs" dxfId="291" priority="4875" stopIfTrue="1" operator="equal">
      <formula>0</formula>
    </cfRule>
    <cfRule type="cellIs" dxfId="290" priority="4876" stopIfTrue="1" operator="greaterThan">
      <formula>0.0000001</formula>
    </cfRule>
  </conditionalFormatting>
  <conditionalFormatting sqref="K17">
    <cfRule type="cellIs" dxfId="289" priority="4871" stopIfTrue="1" operator="equal">
      <formula>0</formula>
    </cfRule>
    <cfRule type="cellIs" dxfId="288" priority="4872" stopIfTrue="1" operator="greaterThan">
      <formula>0.0000001</formula>
    </cfRule>
  </conditionalFormatting>
  <conditionalFormatting sqref="K17">
    <cfRule type="cellIs" dxfId="287" priority="4867" stopIfTrue="1" operator="equal">
      <formula>0</formula>
    </cfRule>
    <cfRule type="cellIs" dxfId="286" priority="4868" stopIfTrue="1" operator="greaterThan">
      <formula>0.0000001</formula>
    </cfRule>
  </conditionalFormatting>
  <conditionalFormatting sqref="K17">
    <cfRule type="cellIs" dxfId="285" priority="4863" stopIfTrue="1" operator="equal">
      <formula>0</formula>
    </cfRule>
    <cfRule type="cellIs" dxfId="284" priority="4864" stopIfTrue="1" operator="greaterThan">
      <formula>0.0000001</formula>
    </cfRule>
  </conditionalFormatting>
  <conditionalFormatting sqref="K17">
    <cfRule type="cellIs" dxfId="283" priority="4861" stopIfTrue="1" operator="equal">
      <formula>0</formula>
    </cfRule>
    <cfRule type="cellIs" dxfId="282" priority="4862" stopIfTrue="1" operator="greaterThan">
      <formula>0.0000001</formula>
    </cfRule>
  </conditionalFormatting>
  <conditionalFormatting sqref="K17">
    <cfRule type="cellIs" dxfId="281" priority="4857" stopIfTrue="1" operator="equal">
      <formula>0</formula>
    </cfRule>
    <cfRule type="cellIs" dxfId="280" priority="4858" stopIfTrue="1" operator="greaterThan">
      <formula>0.0000001</formula>
    </cfRule>
  </conditionalFormatting>
  <conditionalFormatting sqref="K17">
    <cfRule type="cellIs" dxfId="279" priority="4853" stopIfTrue="1" operator="equal">
      <formula>0</formula>
    </cfRule>
    <cfRule type="cellIs" dxfId="278" priority="4854" stopIfTrue="1" operator="greaterThan">
      <formula>0.0000001</formula>
    </cfRule>
  </conditionalFormatting>
  <conditionalFormatting sqref="K17">
    <cfRule type="cellIs" dxfId="277" priority="4849" stopIfTrue="1" operator="equal">
      <formula>0</formula>
    </cfRule>
    <cfRule type="cellIs" dxfId="276" priority="4850" stopIfTrue="1" operator="greaterThan">
      <formula>0.0000001</formula>
    </cfRule>
  </conditionalFormatting>
  <conditionalFormatting sqref="K17">
    <cfRule type="cellIs" dxfId="275" priority="4847" stopIfTrue="1" operator="equal">
      <formula>0</formula>
    </cfRule>
    <cfRule type="cellIs" dxfId="274" priority="4848" stopIfTrue="1" operator="greaterThan">
      <formula>0.0000001</formula>
    </cfRule>
  </conditionalFormatting>
  <conditionalFormatting sqref="H17">
    <cfRule type="cellIs" dxfId="273" priority="4949" stopIfTrue="1" operator="equal">
      <formula>0</formula>
    </cfRule>
    <cfRule type="cellIs" dxfId="272" priority="4950" stopIfTrue="1" operator="greaterThan">
      <formula>0.0000001</formula>
    </cfRule>
  </conditionalFormatting>
  <conditionalFormatting sqref="L17">
    <cfRule type="cellIs" dxfId="271" priority="4831" stopIfTrue="1" operator="equal">
      <formula>0</formula>
    </cfRule>
    <cfRule type="cellIs" dxfId="270" priority="4832" stopIfTrue="1" operator="greaterThan">
      <formula>0.0000001</formula>
    </cfRule>
  </conditionalFormatting>
  <conditionalFormatting sqref="L17">
    <cfRule type="cellIs" dxfId="269" priority="4817" stopIfTrue="1" operator="equal">
      <formula>0</formula>
    </cfRule>
    <cfRule type="cellIs" dxfId="268" priority="4818" stopIfTrue="1" operator="greaterThan">
      <formula>0.0000001</formula>
    </cfRule>
  </conditionalFormatting>
  <conditionalFormatting sqref="J17">
    <cfRule type="cellIs" dxfId="267" priority="4889" stopIfTrue="1" operator="equal">
      <formula>0</formula>
    </cfRule>
    <cfRule type="cellIs" dxfId="266" priority="4890" stopIfTrue="1" operator="greaterThan">
      <formula>0.0000001</formula>
    </cfRule>
  </conditionalFormatting>
  <conditionalFormatting sqref="J17">
    <cfRule type="cellIs" dxfId="265" priority="4885" stopIfTrue="1" operator="equal">
      <formula>0</formula>
    </cfRule>
    <cfRule type="cellIs" dxfId="264" priority="4886" stopIfTrue="1" operator="greaterThan">
      <formula>0.0000001</formula>
    </cfRule>
  </conditionalFormatting>
  <conditionalFormatting sqref="G17">
    <cfRule type="cellIs" dxfId="263" priority="4977" stopIfTrue="1" operator="equal">
      <formula>0</formula>
    </cfRule>
    <cfRule type="cellIs" dxfId="262" priority="4978" stopIfTrue="1" operator="greaterThan">
      <formula>0.0000001</formula>
    </cfRule>
  </conditionalFormatting>
  <conditionalFormatting sqref="I17">
    <cfRule type="cellIs" dxfId="261" priority="4925" stopIfTrue="1" operator="equal">
      <formula>0</formula>
    </cfRule>
    <cfRule type="cellIs" dxfId="260" priority="4926" stopIfTrue="1" operator="greaterThan">
      <formula>0.0000001</formula>
    </cfRule>
  </conditionalFormatting>
  <conditionalFormatting sqref="K17">
    <cfRule type="cellIs" dxfId="259" priority="4859" stopIfTrue="1" operator="equal">
      <formula>0</formula>
    </cfRule>
    <cfRule type="cellIs" dxfId="258" priority="4860" stopIfTrue="1" operator="greaterThan">
      <formula>0.0000001</formula>
    </cfRule>
  </conditionalFormatting>
  <conditionalFormatting sqref="H17">
    <cfRule type="cellIs" dxfId="257" priority="4959" stopIfTrue="1" operator="equal">
      <formula>0</formula>
    </cfRule>
    <cfRule type="cellIs" dxfId="256" priority="4960" stopIfTrue="1" operator="greaterThan">
      <formula>0.0000001</formula>
    </cfRule>
  </conditionalFormatting>
  <conditionalFormatting sqref="K17">
    <cfRule type="cellIs" dxfId="255" priority="4845" stopIfTrue="1" operator="equal">
      <formula>0</formula>
    </cfRule>
    <cfRule type="cellIs" dxfId="254" priority="4846" stopIfTrue="1" operator="greaterThan">
      <formula>0.0000001</formula>
    </cfRule>
  </conditionalFormatting>
  <conditionalFormatting sqref="J17">
    <cfRule type="cellIs" dxfId="253" priority="4895" stopIfTrue="1" operator="equal">
      <formula>0</formula>
    </cfRule>
    <cfRule type="cellIs" dxfId="252" priority="4896" stopIfTrue="1" operator="greaterThan">
      <formula>0.0000001</formula>
    </cfRule>
  </conditionalFormatting>
  <conditionalFormatting sqref="J17">
    <cfRule type="cellIs" dxfId="251" priority="4881" stopIfTrue="1" operator="equal">
      <formula>0</formula>
    </cfRule>
    <cfRule type="cellIs" dxfId="250" priority="4882" stopIfTrue="1" operator="greaterThan">
      <formula>0.0000001</formula>
    </cfRule>
  </conditionalFormatting>
  <conditionalFormatting sqref="J17">
    <cfRule type="cellIs" dxfId="249" priority="4899" stopIfTrue="1" operator="equal">
      <formula>0</formula>
    </cfRule>
    <cfRule type="cellIs" dxfId="248" priority="4900" stopIfTrue="1" operator="greaterThan">
      <formula>0.0000001</formula>
    </cfRule>
  </conditionalFormatting>
  <conditionalFormatting sqref="K17">
    <cfRule type="cellIs" dxfId="247" priority="4869" stopIfTrue="1" operator="equal">
      <formula>0</formula>
    </cfRule>
    <cfRule type="cellIs" dxfId="246" priority="4870" stopIfTrue="1" operator="greaterThan">
      <formula>0.0000001</formula>
    </cfRule>
  </conditionalFormatting>
  <conditionalFormatting sqref="K17">
    <cfRule type="cellIs" dxfId="245" priority="4865" stopIfTrue="1" operator="equal">
      <formula>0</formula>
    </cfRule>
    <cfRule type="cellIs" dxfId="244" priority="4866" stopIfTrue="1" operator="greaterThan">
      <formula>0.0000001</formula>
    </cfRule>
  </conditionalFormatting>
  <conditionalFormatting sqref="G17">
    <cfRule type="cellIs" dxfId="243" priority="4991" stopIfTrue="1" operator="equal">
      <formula>0</formula>
    </cfRule>
    <cfRule type="cellIs" dxfId="242" priority="4992" stopIfTrue="1" operator="greaterThan">
      <formula>0.0000001</formula>
    </cfRule>
  </conditionalFormatting>
  <conditionalFormatting sqref="G17">
    <cfRule type="cellIs" dxfId="241" priority="4987" stopIfTrue="1" operator="equal">
      <formula>0</formula>
    </cfRule>
    <cfRule type="cellIs" dxfId="240" priority="4988" stopIfTrue="1" operator="greaterThan">
      <formula>0.0000001</formula>
    </cfRule>
  </conditionalFormatting>
  <conditionalFormatting sqref="G17">
    <cfRule type="cellIs" dxfId="239" priority="4973" stopIfTrue="1" operator="equal">
      <formula>0</formula>
    </cfRule>
    <cfRule type="cellIs" dxfId="238" priority="4974" stopIfTrue="1" operator="greaterThan">
      <formula>0.0000001</formula>
    </cfRule>
  </conditionalFormatting>
  <conditionalFormatting sqref="I17">
    <cfRule type="cellIs" dxfId="237" priority="4913" stopIfTrue="1" operator="equal">
      <formula>0</formula>
    </cfRule>
    <cfRule type="cellIs" dxfId="236" priority="4914" stopIfTrue="1" operator="greaterThan">
      <formula>0.0000001</formula>
    </cfRule>
  </conditionalFormatting>
  <conditionalFormatting sqref="G17">
    <cfRule type="cellIs" dxfId="235" priority="4993" stopIfTrue="1" operator="equal">
      <formula>0</formula>
    </cfRule>
    <cfRule type="cellIs" dxfId="234" priority="4994" stopIfTrue="1" operator="greaterThan">
      <formula>0.0000001</formula>
    </cfRule>
  </conditionalFormatting>
  <conditionalFormatting sqref="G17">
    <cfRule type="cellIs" dxfId="233" priority="4989" stopIfTrue="1" operator="equal">
      <formula>0</formula>
    </cfRule>
    <cfRule type="cellIs" dxfId="232" priority="4990" stopIfTrue="1" operator="greaterThan">
      <formula>0.0000001</formula>
    </cfRule>
  </conditionalFormatting>
  <conditionalFormatting sqref="G17">
    <cfRule type="cellIs" dxfId="231" priority="4985" stopIfTrue="1" operator="equal">
      <formula>0</formula>
    </cfRule>
    <cfRule type="cellIs" dxfId="230" priority="4986" stopIfTrue="1" operator="greaterThan">
      <formula>0.0000001</formula>
    </cfRule>
  </conditionalFormatting>
  <conditionalFormatting sqref="G17">
    <cfRule type="cellIs" dxfId="229" priority="4983" stopIfTrue="1" operator="equal">
      <formula>0</formula>
    </cfRule>
    <cfRule type="cellIs" dxfId="228" priority="4984" stopIfTrue="1" operator="greaterThan">
      <formula>0.0000001</formula>
    </cfRule>
  </conditionalFormatting>
  <conditionalFormatting sqref="G17">
    <cfRule type="cellIs" dxfId="227" priority="4979" stopIfTrue="1" operator="equal">
      <formula>0</formula>
    </cfRule>
    <cfRule type="cellIs" dxfId="226" priority="4980" stopIfTrue="1" operator="greaterThan">
      <formula>0.0000001</formula>
    </cfRule>
  </conditionalFormatting>
  <conditionalFormatting sqref="G17">
    <cfRule type="cellIs" dxfId="225" priority="4975" stopIfTrue="1" operator="equal">
      <formula>0</formula>
    </cfRule>
    <cfRule type="cellIs" dxfId="224" priority="4976" stopIfTrue="1" operator="greaterThan">
      <formula>0.0000001</formula>
    </cfRule>
  </conditionalFormatting>
  <conditionalFormatting sqref="G17">
    <cfRule type="cellIs" dxfId="223" priority="4971" stopIfTrue="1" operator="equal">
      <formula>0</formula>
    </cfRule>
    <cfRule type="cellIs" dxfId="222" priority="4972" stopIfTrue="1" operator="greaterThan">
      <formula>0.0000001</formula>
    </cfRule>
  </conditionalFormatting>
  <conditionalFormatting sqref="G17">
    <cfRule type="cellIs" dxfId="221" priority="4969" stopIfTrue="1" operator="equal">
      <formula>0</formula>
    </cfRule>
    <cfRule type="cellIs" dxfId="220" priority="4970" stopIfTrue="1" operator="greaterThan">
      <formula>0.0000001</formula>
    </cfRule>
  </conditionalFormatting>
  <conditionalFormatting sqref="G17">
    <cfRule type="cellIs" dxfId="219" priority="4965" stopIfTrue="1" operator="equal">
      <formula>0</formula>
    </cfRule>
    <cfRule type="cellIs" dxfId="218" priority="4966" stopIfTrue="1" operator="greaterThan">
      <formula>0.0000001</formula>
    </cfRule>
  </conditionalFormatting>
  <conditionalFormatting sqref="H17">
    <cfRule type="cellIs" dxfId="217" priority="4963" stopIfTrue="1" operator="equal">
      <formula>0</formula>
    </cfRule>
    <cfRule type="cellIs" dxfId="216" priority="4964" stopIfTrue="1" operator="greaterThan">
      <formula>0.0000001</formula>
    </cfRule>
  </conditionalFormatting>
  <conditionalFormatting sqref="H17">
    <cfRule type="cellIs" dxfId="215" priority="4961" stopIfTrue="1" operator="equal">
      <formula>0</formula>
    </cfRule>
    <cfRule type="cellIs" dxfId="214" priority="4962" stopIfTrue="1" operator="greaterThan">
      <formula>0.0000001</formula>
    </cfRule>
  </conditionalFormatting>
  <conditionalFormatting sqref="H17">
    <cfRule type="cellIs" dxfId="213" priority="4957" stopIfTrue="1" operator="equal">
      <formula>0</formula>
    </cfRule>
    <cfRule type="cellIs" dxfId="212" priority="4958" stopIfTrue="1" operator="greaterThan">
      <formula>0.0000001</formula>
    </cfRule>
  </conditionalFormatting>
  <conditionalFormatting sqref="H17">
    <cfRule type="cellIs" dxfId="211" priority="4953" stopIfTrue="1" operator="equal">
      <formula>0</formula>
    </cfRule>
    <cfRule type="cellIs" dxfId="210" priority="4954" stopIfTrue="1" operator="greaterThan">
      <formula>0.0000001</formula>
    </cfRule>
  </conditionalFormatting>
  <conditionalFormatting sqref="H17">
    <cfRule type="cellIs" dxfId="209" priority="4951" stopIfTrue="1" operator="equal">
      <formula>0</formula>
    </cfRule>
    <cfRule type="cellIs" dxfId="208" priority="4952" stopIfTrue="1" operator="greaterThan">
      <formula>0.0000001</formula>
    </cfRule>
  </conditionalFormatting>
  <conditionalFormatting sqref="H17">
    <cfRule type="cellIs" dxfId="207" priority="4947" stopIfTrue="1" operator="equal">
      <formula>0</formula>
    </cfRule>
    <cfRule type="cellIs" dxfId="206" priority="4948" stopIfTrue="1" operator="greaterThan">
      <formula>0.0000001</formula>
    </cfRule>
  </conditionalFormatting>
  <conditionalFormatting sqref="H17">
    <cfRule type="cellIs" dxfId="205" priority="4945" stopIfTrue="1" operator="equal">
      <formula>0</formula>
    </cfRule>
    <cfRule type="cellIs" dxfId="204" priority="4946" stopIfTrue="1" operator="greaterThan">
      <formula>0.0000001</formula>
    </cfRule>
  </conditionalFormatting>
  <conditionalFormatting sqref="H17">
    <cfRule type="cellIs" dxfId="203" priority="4943" stopIfTrue="1" operator="equal">
      <formula>0</formula>
    </cfRule>
    <cfRule type="cellIs" dxfId="202" priority="4944" stopIfTrue="1" operator="greaterThan">
      <formula>0.0000001</formula>
    </cfRule>
  </conditionalFormatting>
  <conditionalFormatting sqref="H17">
    <cfRule type="cellIs" dxfId="201" priority="4939" stopIfTrue="1" operator="equal">
      <formula>0</formula>
    </cfRule>
    <cfRule type="cellIs" dxfId="200" priority="4940" stopIfTrue="1" operator="greaterThan">
      <formula>0.0000001</formula>
    </cfRule>
  </conditionalFormatting>
  <conditionalFormatting sqref="H17">
    <cfRule type="cellIs" dxfId="199" priority="4935" stopIfTrue="1" operator="equal">
      <formula>0</formula>
    </cfRule>
    <cfRule type="cellIs" dxfId="198" priority="4936" stopIfTrue="1" operator="greaterThan">
      <formula>0.0000001</formula>
    </cfRule>
  </conditionalFormatting>
  <conditionalFormatting sqref="I17">
    <cfRule type="cellIs" dxfId="197" priority="4933" stopIfTrue="1" operator="equal">
      <formula>0</formula>
    </cfRule>
    <cfRule type="cellIs" dxfId="196" priority="4934" stopIfTrue="1" operator="greaterThan">
      <formula>0.0000001</formula>
    </cfRule>
  </conditionalFormatting>
  <conditionalFormatting sqref="I17">
    <cfRule type="cellIs" dxfId="195" priority="4931" stopIfTrue="1" operator="equal">
      <formula>0</formula>
    </cfRule>
    <cfRule type="cellIs" dxfId="194" priority="4932" stopIfTrue="1" operator="greaterThan">
      <formula>0.0000001</formula>
    </cfRule>
  </conditionalFormatting>
  <conditionalFormatting sqref="I17">
    <cfRule type="cellIs" dxfId="193" priority="4921" stopIfTrue="1" operator="equal">
      <formula>0</formula>
    </cfRule>
    <cfRule type="cellIs" dxfId="192" priority="4922" stopIfTrue="1" operator="greaterThan">
      <formula>0.0000001</formula>
    </cfRule>
  </conditionalFormatting>
  <conditionalFormatting sqref="I17">
    <cfRule type="cellIs" dxfId="191" priority="4917" stopIfTrue="1" operator="equal">
      <formula>0</formula>
    </cfRule>
    <cfRule type="cellIs" dxfId="190" priority="4918" stopIfTrue="1" operator="greaterThan">
      <formula>0.0000001</formula>
    </cfRule>
  </conditionalFormatting>
  <conditionalFormatting sqref="I17">
    <cfRule type="cellIs" dxfId="189" priority="4907" stopIfTrue="1" operator="equal">
      <formula>0</formula>
    </cfRule>
    <cfRule type="cellIs" dxfId="188" priority="4908" stopIfTrue="1" operator="greaterThan">
      <formula>0.0000001</formula>
    </cfRule>
  </conditionalFormatting>
  <conditionalFormatting sqref="J17">
    <cfRule type="cellIs" dxfId="187" priority="4903" stopIfTrue="1" operator="equal">
      <formula>0</formula>
    </cfRule>
    <cfRule type="cellIs" dxfId="186" priority="4904" stopIfTrue="1" operator="greaterThan">
      <formula>0.0000001</formula>
    </cfRule>
  </conditionalFormatting>
  <conditionalFormatting sqref="J17">
    <cfRule type="cellIs" dxfId="185" priority="4877" stopIfTrue="1" operator="equal">
      <formula>0</formula>
    </cfRule>
    <cfRule type="cellIs" dxfId="184" priority="4878" stopIfTrue="1" operator="greaterThan">
      <formula>0.0000001</formula>
    </cfRule>
  </conditionalFormatting>
  <conditionalFormatting sqref="K17">
    <cfRule type="cellIs" dxfId="183" priority="4873" stopIfTrue="1" operator="equal">
      <formula>0</formula>
    </cfRule>
    <cfRule type="cellIs" dxfId="182" priority="4874" stopIfTrue="1" operator="greaterThan">
      <formula>0.0000001</formula>
    </cfRule>
  </conditionalFormatting>
  <conditionalFormatting sqref="K17">
    <cfRule type="cellIs" dxfId="181" priority="4855" stopIfTrue="1" operator="equal">
      <formula>0</formula>
    </cfRule>
    <cfRule type="cellIs" dxfId="180" priority="4856" stopIfTrue="1" operator="greaterThan">
      <formula>0.0000001</formula>
    </cfRule>
  </conditionalFormatting>
  <conditionalFormatting sqref="K17">
    <cfRule type="cellIs" dxfId="179" priority="4851" stopIfTrue="1" operator="equal">
      <formula>0</formula>
    </cfRule>
    <cfRule type="cellIs" dxfId="178" priority="4852" stopIfTrue="1" operator="greaterThan">
      <formula>0.0000001</formula>
    </cfRule>
  </conditionalFormatting>
  <conditionalFormatting sqref="L17">
    <cfRule type="cellIs" dxfId="177" priority="4843" stopIfTrue="1" operator="equal">
      <formula>0</formula>
    </cfRule>
    <cfRule type="cellIs" dxfId="176" priority="4844" stopIfTrue="1" operator="greaterThan">
      <formula>0.0000001</formula>
    </cfRule>
  </conditionalFormatting>
  <conditionalFormatting sqref="L17">
    <cfRule type="cellIs" dxfId="175" priority="4841" stopIfTrue="1" operator="equal">
      <formula>0</formula>
    </cfRule>
    <cfRule type="cellIs" dxfId="174" priority="4842" stopIfTrue="1" operator="greaterThan">
      <formula>0.0000001</formula>
    </cfRule>
  </conditionalFormatting>
  <conditionalFormatting sqref="L17">
    <cfRule type="cellIs" dxfId="173" priority="4839" stopIfTrue="1" operator="equal">
      <formula>0</formula>
    </cfRule>
    <cfRule type="cellIs" dxfId="172" priority="4840" stopIfTrue="1" operator="greaterThan">
      <formula>0.0000001</formula>
    </cfRule>
  </conditionalFormatting>
  <conditionalFormatting sqref="L17">
    <cfRule type="cellIs" dxfId="171" priority="4837" stopIfTrue="1" operator="equal">
      <formula>0</formula>
    </cfRule>
    <cfRule type="cellIs" dxfId="170" priority="4838" stopIfTrue="1" operator="greaterThan">
      <formula>0.0000001</formula>
    </cfRule>
  </conditionalFormatting>
  <conditionalFormatting sqref="L17">
    <cfRule type="cellIs" dxfId="169" priority="4835" stopIfTrue="1" operator="equal">
      <formula>0</formula>
    </cfRule>
    <cfRule type="cellIs" dxfId="168" priority="4836" stopIfTrue="1" operator="greaterThan">
      <formula>0.0000001</formula>
    </cfRule>
  </conditionalFormatting>
  <conditionalFormatting sqref="L17">
    <cfRule type="cellIs" dxfId="167" priority="4833" stopIfTrue="1" operator="equal">
      <formula>0</formula>
    </cfRule>
    <cfRule type="cellIs" dxfId="166" priority="4834" stopIfTrue="1" operator="greaterThan">
      <formula>0.0000001</formula>
    </cfRule>
  </conditionalFormatting>
  <conditionalFormatting sqref="L17">
    <cfRule type="cellIs" dxfId="165" priority="4829" stopIfTrue="1" operator="equal">
      <formula>0</formula>
    </cfRule>
    <cfRule type="cellIs" dxfId="164" priority="4830" stopIfTrue="1" operator="greaterThan">
      <formula>0.0000001</formula>
    </cfRule>
  </conditionalFormatting>
  <conditionalFormatting sqref="L17">
    <cfRule type="cellIs" dxfId="163" priority="4827" stopIfTrue="1" operator="equal">
      <formula>0</formula>
    </cfRule>
    <cfRule type="cellIs" dxfId="162" priority="4828" stopIfTrue="1" operator="greaterThan">
      <formula>0.0000001</formula>
    </cfRule>
  </conditionalFormatting>
  <conditionalFormatting sqref="L17">
    <cfRule type="cellIs" dxfId="161" priority="4825" stopIfTrue="1" operator="equal">
      <formula>0</formula>
    </cfRule>
    <cfRule type="cellIs" dxfId="160" priority="4826" stopIfTrue="1" operator="greaterThan">
      <formula>0.0000001</formula>
    </cfRule>
  </conditionalFormatting>
  <conditionalFormatting sqref="L17">
    <cfRule type="cellIs" dxfId="159" priority="4823" stopIfTrue="1" operator="equal">
      <formula>0</formula>
    </cfRule>
    <cfRule type="cellIs" dxfId="158" priority="4824" stopIfTrue="1" operator="greaterThan">
      <formula>0.0000001</formula>
    </cfRule>
  </conditionalFormatting>
  <conditionalFormatting sqref="L17">
    <cfRule type="cellIs" dxfId="157" priority="4821" stopIfTrue="1" operator="equal">
      <formula>0</formula>
    </cfRule>
    <cfRule type="cellIs" dxfId="156" priority="4822" stopIfTrue="1" operator="greaterThan">
      <formula>0.0000001</formula>
    </cfRule>
  </conditionalFormatting>
  <conditionalFormatting sqref="L17">
    <cfRule type="cellIs" dxfId="155" priority="4819" stopIfTrue="1" operator="equal">
      <formula>0</formula>
    </cfRule>
    <cfRule type="cellIs" dxfId="154" priority="4820" stopIfTrue="1" operator="greaterThan">
      <formula>0.0000001</formula>
    </cfRule>
  </conditionalFormatting>
  <conditionalFormatting sqref="L17">
    <cfRule type="cellIs" dxfId="153" priority="4815" stopIfTrue="1" operator="equal">
      <formula>0</formula>
    </cfRule>
    <cfRule type="cellIs" dxfId="152" priority="4816" stopIfTrue="1" operator="greaterThan">
      <formula>0.0000001</formula>
    </cfRule>
  </conditionalFormatting>
  <conditionalFormatting sqref="M17">
    <cfRule type="cellIs" dxfId="151" priority="137" stopIfTrue="1" operator="equal">
      <formula>0</formula>
    </cfRule>
    <cfRule type="cellIs" dxfId="150" priority="138" stopIfTrue="1" operator="greaterThan">
      <formula>0.0000001</formula>
    </cfRule>
  </conditionalFormatting>
  <conditionalFormatting sqref="N17">
    <cfRule type="cellIs" dxfId="149" priority="117" stopIfTrue="1" operator="equal">
      <formula>0</formula>
    </cfRule>
    <cfRule type="cellIs" dxfId="148" priority="118" stopIfTrue="1" operator="greaterThan">
      <formula>0.0000001</formula>
    </cfRule>
  </conditionalFormatting>
  <conditionalFormatting sqref="N17">
    <cfRule type="cellIs" dxfId="147" priority="113" stopIfTrue="1" operator="equal">
      <formula>0</formula>
    </cfRule>
    <cfRule type="cellIs" dxfId="146" priority="114" stopIfTrue="1" operator="greaterThan">
      <formula>0.0000001</formula>
    </cfRule>
  </conditionalFormatting>
  <conditionalFormatting sqref="N17">
    <cfRule type="cellIs" dxfId="145" priority="99" stopIfTrue="1" operator="equal">
      <formula>0</formula>
    </cfRule>
    <cfRule type="cellIs" dxfId="144" priority="100" stopIfTrue="1" operator="greaterThan">
      <formula>0.0000001</formula>
    </cfRule>
  </conditionalFormatting>
  <conditionalFormatting sqref="O17">
    <cfRule type="cellIs" dxfId="143" priority="83" stopIfTrue="1" operator="equal">
      <formula>0</formula>
    </cfRule>
    <cfRule type="cellIs" dxfId="142" priority="84" stopIfTrue="1" operator="greaterThan">
      <formula>0.0000001</formula>
    </cfRule>
  </conditionalFormatting>
  <conditionalFormatting sqref="P17">
    <cfRule type="cellIs" dxfId="141" priority="59" stopIfTrue="1" operator="equal">
      <formula>0</formula>
    </cfRule>
    <cfRule type="cellIs" dxfId="140" priority="60" stopIfTrue="1" operator="greaterThan">
      <formula>0.0000001</formula>
    </cfRule>
  </conditionalFormatting>
  <conditionalFormatting sqref="P17">
    <cfRule type="cellIs" dxfId="139" priority="55" stopIfTrue="1" operator="equal">
      <formula>0</formula>
    </cfRule>
    <cfRule type="cellIs" dxfId="138" priority="56" stopIfTrue="1" operator="greaterThan">
      <formula>0.0000001</formula>
    </cfRule>
  </conditionalFormatting>
  <conditionalFormatting sqref="P17">
    <cfRule type="cellIs" dxfId="137" priority="49" stopIfTrue="1" operator="equal">
      <formula>0</formula>
    </cfRule>
    <cfRule type="cellIs" dxfId="136" priority="50" stopIfTrue="1" operator="greaterThan">
      <formula>0.0000001</formula>
    </cfRule>
  </conditionalFormatting>
  <conditionalFormatting sqref="P17">
    <cfRule type="cellIs" dxfId="135" priority="45" stopIfTrue="1" operator="equal">
      <formula>0</formula>
    </cfRule>
    <cfRule type="cellIs" dxfId="134" priority="46" stopIfTrue="1" operator="greaterThan">
      <formula>0.0000001</formula>
    </cfRule>
  </conditionalFormatting>
  <conditionalFormatting sqref="P17">
    <cfRule type="cellIs" dxfId="133" priority="41" stopIfTrue="1" operator="equal">
      <formula>0</formula>
    </cfRule>
    <cfRule type="cellIs" dxfId="132" priority="42" stopIfTrue="1" operator="greaterThan">
      <formula>0.0000001</formula>
    </cfRule>
  </conditionalFormatting>
  <conditionalFormatting sqref="P17">
    <cfRule type="cellIs" dxfId="131" priority="35" stopIfTrue="1" operator="equal">
      <formula>0</formula>
    </cfRule>
    <cfRule type="cellIs" dxfId="130" priority="36" stopIfTrue="1" operator="greaterThan">
      <formula>0.0000001</formula>
    </cfRule>
  </conditionalFormatting>
  <conditionalFormatting sqref="M17">
    <cfRule type="cellIs" dxfId="129" priority="133" stopIfTrue="1" operator="equal">
      <formula>0</formula>
    </cfRule>
    <cfRule type="cellIs" dxfId="128" priority="134" stopIfTrue="1" operator="greaterThan">
      <formula>0.0000001</formula>
    </cfRule>
  </conditionalFormatting>
  <conditionalFormatting sqref="M17">
    <cfRule type="cellIs" dxfId="127" priority="129" stopIfTrue="1" operator="equal">
      <formula>0</formula>
    </cfRule>
    <cfRule type="cellIs" dxfId="126" priority="130" stopIfTrue="1" operator="greaterThan">
      <formula>0.0000001</formula>
    </cfRule>
  </conditionalFormatting>
  <conditionalFormatting sqref="P17">
    <cfRule type="cellIs" dxfId="125" priority="39" stopIfTrue="1" operator="equal">
      <formula>0</formula>
    </cfRule>
    <cfRule type="cellIs" dxfId="124" priority="40" stopIfTrue="1" operator="greaterThan">
      <formula>0.0000001</formula>
    </cfRule>
  </conditionalFormatting>
  <conditionalFormatting sqref="P17">
    <cfRule type="cellIs" dxfId="123" priority="43" stopIfTrue="1" operator="equal">
      <formula>0</formula>
    </cfRule>
    <cfRule type="cellIs" dxfId="122" priority="44" stopIfTrue="1" operator="greaterThan">
      <formula>0.0000001</formula>
    </cfRule>
  </conditionalFormatting>
  <conditionalFormatting sqref="P17">
    <cfRule type="cellIs" dxfId="121" priority="37" stopIfTrue="1" operator="equal">
      <formula>0</formula>
    </cfRule>
    <cfRule type="cellIs" dxfId="120" priority="38" stopIfTrue="1" operator="greaterThan">
      <formula>0.0000001</formula>
    </cfRule>
  </conditionalFormatting>
  <conditionalFormatting sqref="P17">
    <cfRule type="cellIs" dxfId="119" priority="33" stopIfTrue="1" operator="equal">
      <formula>0</formula>
    </cfRule>
    <cfRule type="cellIs" dxfId="118" priority="34" stopIfTrue="1" operator="greaterThan">
      <formula>0.0000001</formula>
    </cfRule>
  </conditionalFormatting>
  <conditionalFormatting sqref="E21:P21">
    <cfRule type="cellIs" dxfId="117" priority="155" stopIfTrue="1" operator="equal">
      <formula>0</formula>
    </cfRule>
    <cfRule type="cellIs" dxfId="116" priority="156" stopIfTrue="1" operator="greaterThan">
      <formula>0.0000001</formula>
    </cfRule>
  </conditionalFormatting>
  <conditionalFormatting sqref="M17">
    <cfRule type="cellIs" dxfId="115" priority="147" stopIfTrue="1" operator="equal">
      <formula>0</formula>
    </cfRule>
    <cfRule type="cellIs" dxfId="114" priority="148" stopIfTrue="1" operator="greaterThan">
      <formula>0.0000001</formula>
    </cfRule>
  </conditionalFormatting>
  <conditionalFormatting sqref="M17">
    <cfRule type="cellIs" dxfId="113" priority="143" stopIfTrue="1" operator="equal">
      <formula>0</formula>
    </cfRule>
    <cfRule type="cellIs" dxfId="112" priority="144" stopIfTrue="1" operator="greaterThan">
      <formula>0.0000001</formula>
    </cfRule>
  </conditionalFormatting>
  <conditionalFormatting sqref="M17">
    <cfRule type="cellIs" dxfId="111" priority="123" stopIfTrue="1" operator="equal">
      <formula>0</formula>
    </cfRule>
    <cfRule type="cellIs" dxfId="110" priority="124" stopIfTrue="1" operator="greaterThan">
      <formula>0.0000001</formula>
    </cfRule>
  </conditionalFormatting>
  <conditionalFormatting sqref="N17">
    <cfRule type="cellIs" dxfId="109" priority="107" stopIfTrue="1" operator="equal">
      <formula>0</formula>
    </cfRule>
    <cfRule type="cellIs" dxfId="108" priority="108" stopIfTrue="1" operator="greaterThan">
      <formula>0.0000001</formula>
    </cfRule>
  </conditionalFormatting>
  <conditionalFormatting sqref="N17">
    <cfRule type="cellIs" dxfId="107" priority="103" stopIfTrue="1" operator="equal">
      <formula>0</formula>
    </cfRule>
    <cfRule type="cellIs" dxfId="106" priority="104" stopIfTrue="1" operator="greaterThan">
      <formula>0.0000001</formula>
    </cfRule>
  </conditionalFormatting>
  <conditionalFormatting sqref="N17">
    <cfRule type="cellIs" dxfId="105" priority="93" stopIfTrue="1" operator="equal">
      <formula>0</formula>
    </cfRule>
    <cfRule type="cellIs" dxfId="104" priority="94" stopIfTrue="1" operator="greaterThan">
      <formula>0.0000001</formula>
    </cfRule>
  </conditionalFormatting>
  <conditionalFormatting sqref="O17">
    <cfRule type="cellIs" dxfId="103" priority="89" stopIfTrue="1" operator="equal">
      <formula>0</formula>
    </cfRule>
    <cfRule type="cellIs" dxfId="102" priority="90" stopIfTrue="1" operator="greaterThan">
      <formula>0.0000001</formula>
    </cfRule>
  </conditionalFormatting>
  <conditionalFormatting sqref="O17">
    <cfRule type="cellIs" dxfId="101" priority="87" stopIfTrue="1" operator="equal">
      <formula>0</formula>
    </cfRule>
    <cfRule type="cellIs" dxfId="100" priority="88" stopIfTrue="1" operator="greaterThan">
      <formula>0.0000001</formula>
    </cfRule>
  </conditionalFormatting>
  <conditionalFormatting sqref="O17">
    <cfRule type="cellIs" dxfId="99" priority="85" stopIfTrue="1" operator="equal">
      <formula>0</formula>
    </cfRule>
    <cfRule type="cellIs" dxfId="98" priority="86" stopIfTrue="1" operator="greaterThan">
      <formula>0.0000001</formula>
    </cfRule>
  </conditionalFormatting>
  <conditionalFormatting sqref="O17">
    <cfRule type="cellIs" dxfId="97" priority="81" stopIfTrue="1" operator="equal">
      <formula>0</formula>
    </cfRule>
    <cfRule type="cellIs" dxfId="96" priority="82" stopIfTrue="1" operator="greaterThan">
      <formula>0.0000001</formula>
    </cfRule>
  </conditionalFormatting>
  <conditionalFormatting sqref="O17">
    <cfRule type="cellIs" dxfId="95" priority="79" stopIfTrue="1" operator="equal">
      <formula>0</formula>
    </cfRule>
    <cfRule type="cellIs" dxfId="94" priority="80" stopIfTrue="1" operator="greaterThan">
      <formula>0.0000001</formula>
    </cfRule>
  </conditionalFormatting>
  <conditionalFormatting sqref="O17">
    <cfRule type="cellIs" dxfId="93" priority="77" stopIfTrue="1" operator="equal">
      <formula>0</formula>
    </cfRule>
    <cfRule type="cellIs" dxfId="92" priority="78" stopIfTrue="1" operator="greaterThan">
      <formula>0.0000001</formula>
    </cfRule>
  </conditionalFormatting>
  <conditionalFormatting sqref="O17">
    <cfRule type="cellIs" dxfId="91" priority="73" stopIfTrue="1" operator="equal">
      <formula>0</formula>
    </cfRule>
    <cfRule type="cellIs" dxfId="90" priority="74" stopIfTrue="1" operator="greaterThan">
      <formula>0.0000001</formula>
    </cfRule>
  </conditionalFormatting>
  <conditionalFormatting sqref="O17">
    <cfRule type="cellIs" dxfId="89" priority="69" stopIfTrue="1" operator="equal">
      <formula>0</formula>
    </cfRule>
    <cfRule type="cellIs" dxfId="88" priority="70" stopIfTrue="1" operator="greaterThan">
      <formula>0.0000001</formula>
    </cfRule>
  </conditionalFormatting>
  <conditionalFormatting sqref="O17">
    <cfRule type="cellIs" dxfId="87" priority="63" stopIfTrue="1" operator="equal">
      <formula>0</formula>
    </cfRule>
    <cfRule type="cellIs" dxfId="86" priority="64" stopIfTrue="1" operator="greaterThan">
      <formula>0.0000001</formula>
    </cfRule>
  </conditionalFormatting>
  <conditionalFormatting sqref="P17">
    <cfRule type="cellIs" dxfId="85" priority="57" stopIfTrue="1" operator="equal">
      <formula>0</formula>
    </cfRule>
    <cfRule type="cellIs" dxfId="84" priority="58" stopIfTrue="1" operator="greaterThan">
      <formula>0.0000001</formula>
    </cfRule>
  </conditionalFormatting>
  <conditionalFormatting sqref="P17">
    <cfRule type="cellIs" dxfId="83" priority="53" stopIfTrue="1" operator="equal">
      <formula>0</formula>
    </cfRule>
    <cfRule type="cellIs" dxfId="82" priority="54" stopIfTrue="1" operator="greaterThan">
      <formula>0.0000001</formula>
    </cfRule>
  </conditionalFormatting>
  <conditionalFormatting sqref="P17">
    <cfRule type="cellIs" dxfId="81" priority="51" stopIfTrue="1" operator="equal">
      <formula>0</formula>
    </cfRule>
    <cfRule type="cellIs" dxfId="80" priority="52" stopIfTrue="1" operator="greaterThan">
      <formula>0.0000001</formula>
    </cfRule>
  </conditionalFormatting>
  <conditionalFormatting sqref="P17">
    <cfRule type="cellIs" dxfId="79" priority="47" stopIfTrue="1" operator="equal">
      <formula>0</formula>
    </cfRule>
    <cfRule type="cellIs" dxfId="78" priority="48" stopIfTrue="1" operator="greaterThan">
      <formula>0.0000001</formula>
    </cfRule>
  </conditionalFormatting>
  <conditionalFormatting sqref="E21:P21">
    <cfRule type="cellIs" dxfId="77" priority="167" stopIfTrue="1" operator="equal">
      <formula>0</formula>
    </cfRule>
    <cfRule type="cellIs" dxfId="76" priority="168" stopIfTrue="1" operator="greaterThan">
      <formula>0.0000001</formula>
    </cfRule>
  </conditionalFormatting>
  <conditionalFormatting sqref="E21:P21">
    <cfRule type="cellIs" dxfId="75" priority="165" stopIfTrue="1" operator="equal">
      <formula>0</formula>
    </cfRule>
    <cfRule type="cellIs" dxfId="74" priority="166" stopIfTrue="1" operator="greaterThan">
      <formula>0.0000001</formula>
    </cfRule>
  </conditionalFormatting>
  <conditionalFormatting sqref="E21:P21">
    <cfRule type="cellIs" dxfId="73" priority="163" stopIfTrue="1" operator="equal">
      <formula>0</formula>
    </cfRule>
    <cfRule type="cellIs" dxfId="72" priority="164" stopIfTrue="1" operator="greaterThan">
      <formula>0.0000001</formula>
    </cfRule>
  </conditionalFormatting>
  <conditionalFormatting sqref="E21:P21">
    <cfRule type="cellIs" dxfId="71" priority="161" stopIfTrue="1" operator="equal">
      <formula>0</formula>
    </cfRule>
    <cfRule type="cellIs" dxfId="70" priority="162" stopIfTrue="1" operator="greaterThan">
      <formula>0.0000001</formula>
    </cfRule>
  </conditionalFormatting>
  <conditionalFormatting sqref="E21:P21">
    <cfRule type="cellIs" dxfId="69" priority="159" stopIfTrue="1" operator="equal">
      <formula>0</formula>
    </cfRule>
    <cfRule type="cellIs" dxfId="68" priority="160" stopIfTrue="1" operator="greaterThan">
      <formula>0.0000001</formula>
    </cfRule>
  </conditionalFormatting>
  <conditionalFormatting sqref="E21:P21">
    <cfRule type="cellIs" dxfId="67" priority="157" stopIfTrue="1" operator="equal">
      <formula>0</formula>
    </cfRule>
    <cfRule type="cellIs" dxfId="66" priority="158" stopIfTrue="1" operator="greaterThan">
      <formula>0.0000001</formula>
    </cfRule>
  </conditionalFormatting>
  <conditionalFormatting sqref="E21:P21">
    <cfRule type="cellIs" dxfId="65" priority="153" stopIfTrue="1" operator="equal">
      <formula>0</formula>
    </cfRule>
    <cfRule type="cellIs" dxfId="64" priority="154" stopIfTrue="1" operator="greaterThan">
      <formula>0.0000001</formula>
    </cfRule>
  </conditionalFormatting>
  <conditionalFormatting sqref="M17">
    <cfRule type="cellIs" dxfId="63" priority="145" stopIfTrue="1" operator="equal">
      <formula>0</formula>
    </cfRule>
    <cfRule type="cellIs" dxfId="62" priority="146" stopIfTrue="1" operator="greaterThan">
      <formula>0.0000001</formula>
    </cfRule>
  </conditionalFormatting>
  <conditionalFormatting sqref="M17">
    <cfRule type="cellIs" dxfId="61" priority="141" stopIfTrue="1" operator="equal">
      <formula>0</formula>
    </cfRule>
    <cfRule type="cellIs" dxfId="60" priority="142" stopIfTrue="1" operator="greaterThan">
      <formula>0.0000001</formula>
    </cfRule>
  </conditionalFormatting>
  <conditionalFormatting sqref="M17">
    <cfRule type="cellIs" dxfId="59" priority="127" stopIfTrue="1" operator="equal">
      <formula>0</formula>
    </cfRule>
    <cfRule type="cellIs" dxfId="58" priority="128" stopIfTrue="1" operator="greaterThan">
      <formula>0.0000001</formula>
    </cfRule>
  </conditionalFormatting>
  <conditionalFormatting sqref="N17">
    <cfRule type="cellIs" dxfId="57" priority="119" stopIfTrue="1" operator="equal">
      <formula>0</formula>
    </cfRule>
    <cfRule type="cellIs" dxfId="56" priority="120" stopIfTrue="1" operator="greaterThan">
      <formula>0.0000001</formula>
    </cfRule>
  </conditionalFormatting>
  <conditionalFormatting sqref="N17">
    <cfRule type="cellIs" dxfId="55" priority="115" stopIfTrue="1" operator="equal">
      <formula>0</formula>
    </cfRule>
    <cfRule type="cellIs" dxfId="54" priority="116" stopIfTrue="1" operator="greaterThan">
      <formula>0.0000001</formula>
    </cfRule>
  </conditionalFormatting>
  <conditionalFormatting sqref="N17">
    <cfRule type="cellIs" dxfId="53" priority="111" stopIfTrue="1" operator="equal">
      <formula>0</formula>
    </cfRule>
    <cfRule type="cellIs" dxfId="52" priority="112" stopIfTrue="1" operator="greaterThan">
      <formula>0.0000001</formula>
    </cfRule>
  </conditionalFormatting>
  <conditionalFormatting sqref="N17">
    <cfRule type="cellIs" dxfId="51" priority="109" stopIfTrue="1" operator="equal">
      <formula>0</formula>
    </cfRule>
    <cfRule type="cellIs" dxfId="50" priority="110" stopIfTrue="1" operator="greaterThan">
      <formula>0.0000001</formula>
    </cfRule>
  </conditionalFormatting>
  <conditionalFormatting sqref="N17">
    <cfRule type="cellIs" dxfId="49" priority="105" stopIfTrue="1" operator="equal">
      <formula>0</formula>
    </cfRule>
    <cfRule type="cellIs" dxfId="48" priority="106" stopIfTrue="1" operator="greaterThan">
      <formula>0.0000001</formula>
    </cfRule>
  </conditionalFormatting>
  <conditionalFormatting sqref="N17">
    <cfRule type="cellIs" dxfId="47" priority="101" stopIfTrue="1" operator="equal">
      <formula>0</formula>
    </cfRule>
    <cfRule type="cellIs" dxfId="46" priority="102" stopIfTrue="1" operator="greaterThan">
      <formula>0.0000001</formula>
    </cfRule>
  </conditionalFormatting>
  <conditionalFormatting sqref="N17">
    <cfRule type="cellIs" dxfId="45" priority="97" stopIfTrue="1" operator="equal">
      <formula>0</formula>
    </cfRule>
    <cfRule type="cellIs" dxfId="44" priority="98" stopIfTrue="1" operator="greaterThan">
      <formula>0.0000001</formula>
    </cfRule>
  </conditionalFormatting>
  <conditionalFormatting sqref="O17">
    <cfRule type="cellIs" dxfId="43" priority="75" stopIfTrue="1" operator="equal">
      <formula>0</formula>
    </cfRule>
    <cfRule type="cellIs" dxfId="42" priority="76" stopIfTrue="1" operator="greaterThan">
      <formula>0.0000001</formula>
    </cfRule>
  </conditionalFormatting>
  <conditionalFormatting sqref="O17">
    <cfRule type="cellIs" dxfId="41" priority="71" stopIfTrue="1" operator="equal">
      <formula>0</formula>
    </cfRule>
    <cfRule type="cellIs" dxfId="40" priority="72" stopIfTrue="1" operator="greaterThan">
      <formula>0.0000001</formula>
    </cfRule>
  </conditionalFormatting>
  <conditionalFormatting sqref="O17">
    <cfRule type="cellIs" dxfId="39" priority="67" stopIfTrue="1" operator="equal">
      <formula>0</formula>
    </cfRule>
    <cfRule type="cellIs" dxfId="38" priority="68" stopIfTrue="1" operator="greaterThan">
      <formula>0.0000001</formula>
    </cfRule>
  </conditionalFormatting>
  <conditionalFormatting sqref="O17">
    <cfRule type="cellIs" dxfId="37" priority="65" stopIfTrue="1" operator="equal">
      <formula>0</formula>
    </cfRule>
    <cfRule type="cellIs" dxfId="36" priority="66" stopIfTrue="1" operator="greaterThan">
      <formula>0.0000001</formula>
    </cfRule>
  </conditionalFormatting>
  <conditionalFormatting sqref="M17">
    <cfRule type="cellIs" dxfId="35" priority="131" stopIfTrue="1" operator="equal">
      <formula>0</formula>
    </cfRule>
    <cfRule type="cellIs" dxfId="34" priority="132" stopIfTrue="1" operator="greaterThan">
      <formula>0.0000001</formula>
    </cfRule>
  </conditionalFormatting>
  <conditionalFormatting sqref="M17">
    <cfRule type="cellIs" dxfId="33" priority="151" stopIfTrue="1" operator="equal">
      <formula>0</formula>
    </cfRule>
    <cfRule type="cellIs" dxfId="32" priority="152" stopIfTrue="1" operator="greaterThan">
      <formula>0.0000001</formula>
    </cfRule>
  </conditionalFormatting>
  <conditionalFormatting sqref="M17">
    <cfRule type="cellIs" dxfId="31" priority="149" stopIfTrue="1" operator="equal">
      <formula>0</formula>
    </cfRule>
    <cfRule type="cellIs" dxfId="30" priority="150" stopIfTrue="1" operator="greaterThan">
      <formula>0.0000001</formula>
    </cfRule>
  </conditionalFormatting>
  <conditionalFormatting sqref="M17">
    <cfRule type="cellIs" dxfId="29" priority="139" stopIfTrue="1" operator="equal">
      <formula>0</formula>
    </cfRule>
    <cfRule type="cellIs" dxfId="28" priority="140" stopIfTrue="1" operator="greaterThan">
      <formula>0.0000001</formula>
    </cfRule>
  </conditionalFormatting>
  <conditionalFormatting sqref="M17">
    <cfRule type="cellIs" dxfId="27" priority="135" stopIfTrue="1" operator="equal">
      <formula>0</formula>
    </cfRule>
    <cfRule type="cellIs" dxfId="26" priority="136" stopIfTrue="1" operator="greaterThan">
      <formula>0.0000001</formula>
    </cfRule>
  </conditionalFormatting>
  <conditionalFormatting sqref="M17">
    <cfRule type="cellIs" dxfId="25" priority="125" stopIfTrue="1" operator="equal">
      <formula>0</formula>
    </cfRule>
    <cfRule type="cellIs" dxfId="24" priority="126" stopIfTrue="1" operator="greaterThan">
      <formula>0.0000001</formula>
    </cfRule>
  </conditionalFormatting>
  <conditionalFormatting sqref="N17">
    <cfRule type="cellIs" dxfId="23" priority="121" stopIfTrue="1" operator="equal">
      <formula>0</formula>
    </cfRule>
    <cfRule type="cellIs" dxfId="22" priority="122" stopIfTrue="1" operator="greaterThan">
      <formula>0.0000001</formula>
    </cfRule>
  </conditionalFormatting>
  <conditionalFormatting sqref="N17">
    <cfRule type="cellIs" dxfId="21" priority="95" stopIfTrue="1" operator="equal">
      <formula>0</formula>
    </cfRule>
    <cfRule type="cellIs" dxfId="20" priority="96" stopIfTrue="1" operator="greaterThan">
      <formula>0.0000001</formula>
    </cfRule>
  </conditionalFormatting>
  <conditionalFormatting sqref="O17">
    <cfRule type="cellIs" dxfId="19" priority="91" stopIfTrue="1" operator="equal">
      <formula>0</formula>
    </cfRule>
    <cfRule type="cellIs" dxfId="18" priority="92" stopIfTrue="1" operator="greaterThan">
      <formula>0.0000001</formula>
    </cfRule>
  </conditionalFormatting>
  <conditionalFormatting sqref="P17">
    <cfRule type="cellIs" dxfId="17" priority="61" stopIfTrue="1" operator="equal">
      <formula>0</formula>
    </cfRule>
    <cfRule type="cellIs" dxfId="16" priority="62" stopIfTrue="1" operator="greaterThan">
      <formula>0.0000001</formula>
    </cfRule>
  </conditionalFormatting>
  <conditionalFormatting sqref="G21:P21">
    <cfRule type="cellIs" dxfId="15" priority="15" stopIfTrue="1" operator="equal">
      <formula>0</formula>
    </cfRule>
    <cfRule type="cellIs" dxfId="14" priority="16" stopIfTrue="1" operator="greaterThan">
      <formula>0.0000001</formula>
    </cfRule>
  </conditionalFormatting>
  <conditionalFormatting sqref="G21:P21">
    <cfRule type="cellIs" dxfId="13" priority="13" stopIfTrue="1" operator="equal">
      <formula>0</formula>
    </cfRule>
    <cfRule type="cellIs" dxfId="12" priority="14" stopIfTrue="1" operator="greaterThan">
      <formula>0.0000001</formula>
    </cfRule>
  </conditionalFormatting>
  <conditionalFormatting sqref="G21:P21">
    <cfRule type="cellIs" dxfId="11" priority="11" stopIfTrue="1" operator="equal">
      <formula>0</formula>
    </cfRule>
    <cfRule type="cellIs" dxfId="10" priority="12" stopIfTrue="1" operator="greaterThan">
      <formula>0.0000001</formula>
    </cfRule>
  </conditionalFormatting>
  <conditionalFormatting sqref="G21:P21">
    <cfRule type="cellIs" dxfId="9" priority="9" stopIfTrue="1" operator="equal">
      <formula>0</formula>
    </cfRule>
    <cfRule type="cellIs" dxfId="8" priority="10" stopIfTrue="1" operator="greaterThan">
      <formula>0.0000001</formula>
    </cfRule>
  </conditionalFormatting>
  <conditionalFormatting sqref="G21:P21">
    <cfRule type="cellIs" dxfId="7" priority="7" stopIfTrue="1" operator="equal">
      <formula>0</formula>
    </cfRule>
    <cfRule type="cellIs" dxfId="6" priority="8" stopIfTrue="1" operator="greaterThan">
      <formula>0.0000001</formula>
    </cfRule>
  </conditionalFormatting>
  <conditionalFormatting sqref="G21:P21">
    <cfRule type="cellIs" dxfId="5" priority="5" stopIfTrue="1" operator="equal">
      <formula>0</formula>
    </cfRule>
    <cfRule type="cellIs" dxfId="4" priority="6" stopIfTrue="1" operator="greaterThan">
      <formula>0.0000001</formula>
    </cfRule>
  </conditionalFormatting>
  <conditionalFormatting sqref="G21:P21">
    <cfRule type="cellIs" dxfId="3" priority="3" stopIfTrue="1" operator="equal">
      <formula>0</formula>
    </cfRule>
    <cfRule type="cellIs" dxfId="2" priority="4" stopIfTrue="1" operator="greaterThan">
      <formula>0.0000001</formula>
    </cfRule>
  </conditionalFormatting>
  <conditionalFormatting sqref="G21:P21">
    <cfRule type="cellIs" dxfId="1" priority="1" stopIfTrue="1" operator="equal">
      <formula>0</formula>
    </cfRule>
    <cfRule type="cellIs" dxfId="0" priority="2" stopIfTrue="1" operator="greaterThan">
      <formula>0.0000001</formula>
    </cfRule>
  </conditionalFormatting>
  <printOptions horizontalCentered="1"/>
  <pageMargins left="0.39370078740157483" right="0.19685039370078741" top="0.35433070866141736" bottom="0.35433070866141736" header="0.31496062992125984" footer="0.31496062992125984"/>
  <pageSetup paperSize="9" scale="55" firstPageNumber="0" fitToWidth="3" orientation="landscape" verticalDpi="300" r:id="rId1"/>
  <headerFooter alignWithMargins="0"/>
  <colBreaks count="1" manualBreakCount="1">
    <brk id="8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zoomScale="110" zoomScaleNormal="110" zoomScaleSheetLayoutView="100" workbookViewId="0">
      <selection activeCell="D6" sqref="D6"/>
    </sheetView>
  </sheetViews>
  <sheetFormatPr defaultColWidth="11.42578125" defaultRowHeight="12.75" x14ac:dyDescent="0.2"/>
  <cols>
    <col min="1" max="1" width="9.28515625" customWidth="1"/>
    <col min="2" max="2" width="7.42578125" customWidth="1"/>
    <col min="3" max="3" width="34.42578125" customWidth="1"/>
    <col min="4" max="4" width="42" customWidth="1"/>
    <col min="5" max="5" width="12.7109375" customWidth="1"/>
    <col min="6" max="6" width="23.28515625" customWidth="1"/>
    <col min="7" max="237" width="8.85546875" customWidth="1"/>
  </cols>
  <sheetData>
    <row r="1" spans="1:6" ht="30" x14ac:dyDescent="0.2">
      <c r="A1" s="1"/>
      <c r="B1" s="1"/>
      <c r="C1" s="299" t="s">
        <v>0</v>
      </c>
      <c r="D1" s="299"/>
      <c r="E1" s="299"/>
      <c r="F1" s="299"/>
    </row>
    <row r="2" spans="1:6" x14ac:dyDescent="0.2">
      <c r="A2" s="1"/>
      <c r="B2" s="1"/>
      <c r="C2" s="300" t="s">
        <v>1</v>
      </c>
      <c r="D2" s="300"/>
      <c r="E2" s="300"/>
      <c r="F2" s="300"/>
    </row>
    <row r="3" spans="1:6" ht="18" x14ac:dyDescent="0.2">
      <c r="A3" s="1"/>
      <c r="B3" s="1"/>
      <c r="C3" s="301" t="s">
        <v>37</v>
      </c>
      <c r="D3" s="301"/>
      <c r="E3" s="301"/>
      <c r="F3" s="301"/>
    </row>
    <row r="4" spans="1:6" ht="18" x14ac:dyDescent="0.2">
      <c r="A4" s="1"/>
      <c r="B4" s="1"/>
      <c r="C4" s="1"/>
      <c r="D4" s="133"/>
      <c r="E4" s="133"/>
      <c r="F4" s="133"/>
    </row>
    <row r="5" spans="1:6" ht="16.5" thickBot="1" x14ac:dyDescent="0.25">
      <c r="A5" s="39"/>
      <c r="B5" s="39"/>
      <c r="C5" s="39"/>
      <c r="D5" s="40"/>
      <c r="E5" s="41"/>
      <c r="F5" s="42"/>
    </row>
    <row r="6" spans="1:6" ht="15.75" x14ac:dyDescent="0.2">
      <c r="A6" s="43" t="s">
        <v>2</v>
      </c>
      <c r="C6" s="44" t="s">
        <v>33</v>
      </c>
      <c r="D6" s="134"/>
      <c r="E6" s="135"/>
      <c r="F6" s="50"/>
    </row>
    <row r="7" spans="1:6" ht="6" customHeight="1" x14ac:dyDescent="0.2">
      <c r="A7" s="45"/>
      <c r="C7" s="136"/>
      <c r="D7" s="137"/>
      <c r="E7" s="138"/>
      <c r="F7" s="29"/>
    </row>
    <row r="8" spans="1:6" ht="15.75" x14ac:dyDescent="0.2">
      <c r="A8" s="2" t="s">
        <v>3</v>
      </c>
      <c r="C8" s="61" t="s">
        <v>129</v>
      </c>
      <c r="D8" s="137"/>
      <c r="E8" s="138"/>
      <c r="F8" s="29"/>
    </row>
    <row r="9" spans="1:6" ht="6" customHeight="1" x14ac:dyDescent="0.2">
      <c r="A9" s="2"/>
      <c r="C9" s="139"/>
      <c r="D9" s="137"/>
      <c r="E9" s="138"/>
      <c r="F9" s="29"/>
    </row>
    <row r="10" spans="1:6" ht="15.75" x14ac:dyDescent="0.2">
      <c r="A10" s="2" t="s">
        <v>4</v>
      </c>
      <c r="C10" s="139" t="s">
        <v>34</v>
      </c>
      <c r="D10" s="137"/>
      <c r="E10" s="138"/>
      <c r="F10" s="29"/>
    </row>
    <row r="11" spans="1:6" ht="6" customHeight="1" x14ac:dyDescent="0.2">
      <c r="A11" s="46"/>
      <c r="C11" s="136"/>
      <c r="D11" s="137"/>
      <c r="E11" s="138"/>
      <c r="F11" s="29"/>
    </row>
    <row r="12" spans="1:6" ht="16.5" thickBot="1" x14ac:dyDescent="0.25">
      <c r="A12" s="47" t="s">
        <v>38</v>
      </c>
      <c r="B12" s="140"/>
      <c r="C12" s="48" t="s">
        <v>123</v>
      </c>
      <c r="D12" s="140"/>
      <c r="E12" s="141"/>
      <c r="F12" s="142"/>
    </row>
    <row r="13" spans="1:6" ht="13.5" thickBot="1" x14ac:dyDescent="0.25">
      <c r="A13" s="143"/>
      <c r="B13" s="144"/>
      <c r="C13" s="143"/>
      <c r="D13" s="144"/>
      <c r="E13" s="144"/>
      <c r="F13" s="144"/>
    </row>
    <row r="14" spans="1:6" ht="33" customHeight="1" thickBot="1" x14ac:dyDescent="0.25">
      <c r="A14" s="296" t="s">
        <v>120</v>
      </c>
      <c r="B14" s="297"/>
      <c r="C14" s="297"/>
      <c r="D14" s="297"/>
      <c r="E14" s="297"/>
      <c r="F14" s="298"/>
    </row>
    <row r="15" spans="1:6" ht="44.1" customHeight="1" thickBot="1" x14ac:dyDescent="0.25">
      <c r="A15" s="51" t="s">
        <v>128</v>
      </c>
      <c r="B15" s="51" t="s">
        <v>39</v>
      </c>
      <c r="C15" s="52" t="s">
        <v>40</v>
      </c>
      <c r="D15" s="53" t="s">
        <v>41</v>
      </c>
      <c r="E15" s="54" t="s">
        <v>42</v>
      </c>
      <c r="F15" s="55" t="s">
        <v>43</v>
      </c>
    </row>
    <row r="16" spans="1:6" ht="25.5" x14ac:dyDescent="0.2">
      <c r="A16" s="145">
        <v>4</v>
      </c>
      <c r="B16" s="146">
        <v>1</v>
      </c>
      <c r="C16" s="147" t="s">
        <v>50</v>
      </c>
      <c r="D16" s="148" t="s">
        <v>51</v>
      </c>
      <c r="E16" s="149" t="s">
        <v>47</v>
      </c>
      <c r="F16" s="150" t="s">
        <v>52</v>
      </c>
    </row>
    <row r="17" spans="1:6" ht="25.5" x14ac:dyDescent="0.2">
      <c r="A17" s="145">
        <v>4</v>
      </c>
      <c r="B17" s="146">
        <v>2</v>
      </c>
      <c r="C17" s="147" t="s">
        <v>69</v>
      </c>
      <c r="D17" s="148" t="s">
        <v>70</v>
      </c>
      <c r="E17" s="149" t="s">
        <v>71</v>
      </c>
      <c r="F17" s="150" t="s">
        <v>72</v>
      </c>
    </row>
    <row r="18" spans="1:6" ht="25.5" x14ac:dyDescent="0.2">
      <c r="A18" s="145">
        <v>4</v>
      </c>
      <c r="B18" s="146">
        <v>3</v>
      </c>
      <c r="C18" s="147" t="s">
        <v>65</v>
      </c>
      <c r="D18" s="148" t="s">
        <v>66</v>
      </c>
      <c r="E18" s="149" t="s">
        <v>67</v>
      </c>
      <c r="F18" s="150" t="s">
        <v>68</v>
      </c>
    </row>
    <row r="19" spans="1:6" ht="25.5" x14ac:dyDescent="0.2">
      <c r="A19" s="145">
        <v>4</v>
      </c>
      <c r="B19" s="146">
        <v>4</v>
      </c>
      <c r="C19" s="147" t="s">
        <v>102</v>
      </c>
      <c r="D19" s="148" t="s">
        <v>103</v>
      </c>
      <c r="E19" s="149" t="s">
        <v>46</v>
      </c>
      <c r="F19" s="150" t="s">
        <v>104</v>
      </c>
    </row>
    <row r="20" spans="1:6" ht="25.5" x14ac:dyDescent="0.2">
      <c r="A20" s="145">
        <v>4</v>
      </c>
      <c r="B20" s="146">
        <v>5</v>
      </c>
      <c r="C20" s="147" t="s">
        <v>80</v>
      </c>
      <c r="D20" s="148" t="s">
        <v>81</v>
      </c>
      <c r="E20" s="149" t="s">
        <v>44</v>
      </c>
      <c r="F20" s="150" t="s">
        <v>82</v>
      </c>
    </row>
    <row r="21" spans="1:6" ht="25.5" x14ac:dyDescent="0.2">
      <c r="A21" s="145">
        <v>4</v>
      </c>
      <c r="B21" s="146">
        <v>6</v>
      </c>
      <c r="C21" s="147" t="s">
        <v>53</v>
      </c>
      <c r="D21" s="148" t="s">
        <v>54</v>
      </c>
      <c r="E21" s="149" t="s">
        <v>55</v>
      </c>
      <c r="F21" s="150" t="s">
        <v>56</v>
      </c>
    </row>
    <row r="22" spans="1:6" x14ac:dyDescent="0.2">
      <c r="A22" s="145">
        <v>4</v>
      </c>
      <c r="B22" s="146">
        <v>7</v>
      </c>
      <c r="C22" s="147" t="s">
        <v>87</v>
      </c>
      <c r="D22" s="148" t="s">
        <v>88</v>
      </c>
      <c r="E22" s="149" t="s">
        <v>89</v>
      </c>
      <c r="F22" s="150" t="s">
        <v>90</v>
      </c>
    </row>
    <row r="23" spans="1:6" x14ac:dyDescent="0.2">
      <c r="A23" s="145">
        <v>4</v>
      </c>
      <c r="B23" s="146">
        <v>8</v>
      </c>
      <c r="C23" s="147" t="s">
        <v>91</v>
      </c>
      <c r="D23" s="148" t="s">
        <v>92</v>
      </c>
      <c r="E23" s="149" t="s">
        <v>93</v>
      </c>
      <c r="F23" s="150" t="s">
        <v>94</v>
      </c>
    </row>
    <row r="24" spans="1:6" x14ac:dyDescent="0.2">
      <c r="A24" s="145">
        <v>4</v>
      </c>
      <c r="B24" s="146">
        <v>9</v>
      </c>
      <c r="C24" s="147" t="s">
        <v>57</v>
      </c>
      <c r="D24" s="148" t="s">
        <v>58</v>
      </c>
      <c r="E24" s="149" t="s">
        <v>59</v>
      </c>
      <c r="F24" s="150" t="s">
        <v>60</v>
      </c>
    </row>
    <row r="25" spans="1:6" ht="25.5" x14ac:dyDescent="0.2">
      <c r="A25" s="145">
        <v>4</v>
      </c>
      <c r="B25" s="146">
        <v>10</v>
      </c>
      <c r="C25" s="147" t="s">
        <v>95</v>
      </c>
      <c r="D25" s="148" t="s">
        <v>96</v>
      </c>
      <c r="E25" s="149" t="s">
        <v>97</v>
      </c>
      <c r="F25" s="150" t="s">
        <v>98</v>
      </c>
    </row>
    <row r="26" spans="1:6" ht="25.5" x14ac:dyDescent="0.2">
      <c r="A26" s="145">
        <v>5</v>
      </c>
      <c r="B26" s="146">
        <v>1</v>
      </c>
      <c r="C26" s="147" t="s">
        <v>61</v>
      </c>
      <c r="D26" s="148" t="s">
        <v>62</v>
      </c>
      <c r="E26" s="149" t="s">
        <v>63</v>
      </c>
      <c r="F26" s="150" t="s">
        <v>64</v>
      </c>
    </row>
    <row r="27" spans="1:6" ht="25.5" x14ac:dyDescent="0.2">
      <c r="A27" s="145">
        <v>5</v>
      </c>
      <c r="B27" s="146">
        <v>2</v>
      </c>
      <c r="C27" s="147" t="s">
        <v>73</v>
      </c>
      <c r="D27" s="148" t="s">
        <v>74</v>
      </c>
      <c r="E27" s="149" t="s">
        <v>48</v>
      </c>
      <c r="F27" s="150" t="s">
        <v>75</v>
      </c>
    </row>
    <row r="28" spans="1:6" ht="25.5" x14ac:dyDescent="0.2">
      <c r="A28" s="145">
        <v>5</v>
      </c>
      <c r="B28" s="146">
        <v>3</v>
      </c>
      <c r="C28" s="147" t="s">
        <v>76</v>
      </c>
      <c r="D28" s="148" t="s">
        <v>77</v>
      </c>
      <c r="E28" s="149" t="s">
        <v>78</v>
      </c>
      <c r="F28" s="150" t="s">
        <v>79</v>
      </c>
    </row>
    <row r="29" spans="1:6" x14ac:dyDescent="0.2">
      <c r="A29" s="145">
        <v>5</v>
      </c>
      <c r="B29" s="146">
        <v>4</v>
      </c>
      <c r="C29" s="147" t="s">
        <v>105</v>
      </c>
      <c r="D29" s="148" t="s">
        <v>106</v>
      </c>
      <c r="E29" s="149" t="s">
        <v>107</v>
      </c>
      <c r="F29" s="150" t="s">
        <v>108</v>
      </c>
    </row>
    <row r="30" spans="1:6" x14ac:dyDescent="0.2">
      <c r="A30" s="145">
        <v>5</v>
      </c>
      <c r="B30" s="146">
        <v>5</v>
      </c>
      <c r="C30" s="147" t="s">
        <v>83</v>
      </c>
      <c r="D30" s="148" t="s">
        <v>84</v>
      </c>
      <c r="E30" s="149" t="s">
        <v>85</v>
      </c>
      <c r="F30" s="150" t="s">
        <v>86</v>
      </c>
    </row>
    <row r="31" spans="1:6" ht="25.5" x14ac:dyDescent="0.2">
      <c r="A31" s="145">
        <v>5</v>
      </c>
      <c r="B31" s="146">
        <v>6</v>
      </c>
      <c r="C31" s="147" t="s">
        <v>109</v>
      </c>
      <c r="D31" s="148" t="s">
        <v>110</v>
      </c>
      <c r="E31" s="149" t="s">
        <v>111</v>
      </c>
      <c r="F31" s="150" t="s">
        <v>112</v>
      </c>
    </row>
    <row r="32" spans="1:6" x14ac:dyDescent="0.2">
      <c r="A32" s="145">
        <v>5</v>
      </c>
      <c r="B32" s="146">
        <v>7</v>
      </c>
      <c r="C32" s="147" t="s">
        <v>124</v>
      </c>
      <c r="D32" s="148" t="s">
        <v>125</v>
      </c>
      <c r="E32" s="149" t="s">
        <v>126</v>
      </c>
      <c r="F32" s="150" t="s">
        <v>127</v>
      </c>
    </row>
    <row r="33" spans="1:6" ht="25.5" x14ac:dyDescent="0.2">
      <c r="A33" s="145">
        <v>5</v>
      </c>
      <c r="B33" s="146">
        <v>8</v>
      </c>
      <c r="C33" s="147" t="s">
        <v>116</v>
      </c>
      <c r="D33" s="148" t="s">
        <v>117</v>
      </c>
      <c r="E33" s="149" t="s">
        <v>118</v>
      </c>
      <c r="F33" s="150" t="s">
        <v>119</v>
      </c>
    </row>
    <row r="34" spans="1:6" ht="25.5" x14ac:dyDescent="0.2">
      <c r="A34" s="145">
        <v>5</v>
      </c>
      <c r="B34" s="146">
        <v>9</v>
      </c>
      <c r="C34" s="147" t="s">
        <v>99</v>
      </c>
      <c r="D34" s="148" t="s">
        <v>100</v>
      </c>
      <c r="E34" s="149" t="s">
        <v>45</v>
      </c>
      <c r="F34" s="150" t="s">
        <v>101</v>
      </c>
    </row>
    <row r="35" spans="1:6" ht="13.5" thickBot="1" x14ac:dyDescent="0.25">
      <c r="A35" s="151">
        <v>5</v>
      </c>
      <c r="B35" s="146">
        <v>10</v>
      </c>
      <c r="C35" s="147" t="s">
        <v>113</v>
      </c>
      <c r="D35" s="148" t="s">
        <v>114</v>
      </c>
      <c r="E35" s="149" t="s">
        <v>49</v>
      </c>
      <c r="F35" s="150" t="s">
        <v>115</v>
      </c>
    </row>
    <row r="36" spans="1:6" ht="18.75" thickBot="1" x14ac:dyDescent="0.25">
      <c r="A36" s="152" t="s">
        <v>23</v>
      </c>
      <c r="B36" s="152" t="s">
        <v>23</v>
      </c>
      <c r="C36" s="152" t="s">
        <v>23</v>
      </c>
      <c r="D36" s="153" t="s">
        <v>23</v>
      </c>
      <c r="E36" s="154"/>
      <c r="F36" s="154" t="s">
        <v>23</v>
      </c>
    </row>
    <row r="37" spans="1:6" x14ac:dyDescent="0.2">
      <c r="C37" s="159"/>
      <c r="D37" s="160"/>
      <c r="E37" s="160"/>
      <c r="F37" s="160"/>
    </row>
    <row r="38" spans="1:6" x14ac:dyDescent="0.2">
      <c r="C38" s="129"/>
      <c r="D38" s="161"/>
      <c r="E38" s="161"/>
      <c r="F38" s="161"/>
    </row>
    <row r="39" spans="1:6" x14ac:dyDescent="0.2">
      <c r="C39" s="129"/>
      <c r="D39" s="161"/>
      <c r="E39" s="161"/>
      <c r="F39" s="161"/>
    </row>
    <row r="40" spans="1:6" x14ac:dyDescent="0.2">
      <c r="C40" s="129"/>
      <c r="D40" s="161"/>
      <c r="E40" s="161"/>
      <c r="F40" s="161"/>
    </row>
    <row r="41" spans="1:6" ht="15" x14ac:dyDescent="0.25">
      <c r="C41" s="161"/>
      <c r="D41" s="162"/>
      <c r="E41" s="161"/>
      <c r="F41" s="161"/>
    </row>
    <row r="42" spans="1:6" x14ac:dyDescent="0.2">
      <c r="C42" s="161"/>
      <c r="D42" s="161"/>
      <c r="E42" s="161"/>
      <c r="F42" s="161"/>
    </row>
    <row r="43" spans="1:6" x14ac:dyDescent="0.2">
      <c r="C43" s="161"/>
      <c r="D43" s="161"/>
      <c r="E43" s="161"/>
      <c r="F43" s="161"/>
    </row>
    <row r="44" spans="1:6" x14ac:dyDescent="0.2">
      <c r="C44" s="161"/>
      <c r="D44" s="161"/>
      <c r="E44" s="161"/>
      <c r="F44" s="161"/>
    </row>
    <row r="45" spans="1:6" x14ac:dyDescent="0.2">
      <c r="C45" s="161"/>
      <c r="D45" s="161"/>
      <c r="E45" s="161"/>
      <c r="F45" s="161"/>
    </row>
    <row r="46" spans="1:6" x14ac:dyDescent="0.2">
      <c r="C46" s="161"/>
      <c r="D46" s="161"/>
      <c r="E46" s="161"/>
      <c r="F46" s="161"/>
    </row>
    <row r="47" spans="1:6" ht="15" x14ac:dyDescent="0.2">
      <c r="C47" s="161"/>
      <c r="D47" s="163"/>
      <c r="E47" s="161"/>
      <c r="F47" s="161"/>
    </row>
    <row r="48" spans="1:6" x14ac:dyDescent="0.2">
      <c r="C48" s="161"/>
      <c r="D48" s="19"/>
      <c r="E48" s="161"/>
      <c r="F48" s="161"/>
    </row>
    <row r="49" spans="3:6" x14ac:dyDescent="0.2">
      <c r="C49" s="161"/>
      <c r="D49" s="19"/>
      <c r="E49" s="161"/>
      <c r="F49" s="161"/>
    </row>
    <row r="50" spans="3:6" x14ac:dyDescent="0.2">
      <c r="C50" s="161"/>
      <c r="D50" s="161"/>
      <c r="E50" s="161"/>
      <c r="F50" s="161"/>
    </row>
    <row r="51" spans="3:6" x14ac:dyDescent="0.2">
      <c r="C51" s="161"/>
      <c r="D51" s="161"/>
      <c r="E51" s="161"/>
      <c r="F51" s="161"/>
    </row>
    <row r="52" spans="3:6" x14ac:dyDescent="0.2">
      <c r="C52" s="161"/>
      <c r="D52" s="161"/>
      <c r="E52" s="161"/>
      <c r="F52" s="161"/>
    </row>
    <row r="53" spans="3:6" x14ac:dyDescent="0.2">
      <c r="C53" s="161"/>
      <c r="D53" s="161"/>
      <c r="E53" s="161"/>
      <c r="F53" s="161"/>
    </row>
    <row r="54" spans="3:6" x14ac:dyDescent="0.2">
      <c r="C54" s="161"/>
      <c r="D54" s="161"/>
      <c r="E54" s="161"/>
      <c r="F54" s="161"/>
    </row>
    <row r="55" spans="3:6" x14ac:dyDescent="0.2">
      <c r="C55" s="161"/>
      <c r="D55" s="161"/>
      <c r="E55" s="161"/>
      <c r="F55" s="161"/>
    </row>
  </sheetData>
  <sheetProtection algorithmName="SHA-512" hashValue="4t7+OnaBmIsU2jrs1luncKVv2reLe6UfQ7nZHlAoMeccb1dBncc7dZz+xYUzgYfT9KDuBJoiPg4/zGHCTkn/Lg==" saltValue="wBoO2Zm2+jQE+4hDxjWzDA==" spinCount="100000" sheet="1" objects="1" scenarios="1" selectLockedCells="1"/>
  <autoFilter ref="A15:F36"/>
  <sortState ref="C26:F35">
    <sortCondition ref="C26:C35"/>
  </sortState>
  <mergeCells count="4">
    <mergeCell ref="A14:F14"/>
    <mergeCell ref="C1:F1"/>
    <mergeCell ref="C2:F2"/>
    <mergeCell ref="C3:F3"/>
  </mergeCells>
  <printOptions horizontalCentered="1"/>
  <pageMargins left="0.23622047244094491" right="0.23622047244094491" top="0.94488188976377963" bottom="0.74803149606299213" header="0.31496062992125984" footer="0.31496062992125984"/>
  <pageSetup paperSize="9" scale="72" orientation="portrait"/>
  <headerFooter>
    <oddFooter>&amp;L&amp;8ANEXO 1 - PROJETO E CONSULTORIA PARA ACESSIBILIDADE&amp;R&amp;8&amp;P /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29</vt:i4>
      </vt:variant>
    </vt:vector>
  </HeadingPairs>
  <TitlesOfParts>
    <vt:vector size="32" baseType="lpstr">
      <vt:lpstr>Orçamento</vt:lpstr>
      <vt:lpstr>Cronograma Mensal</vt:lpstr>
      <vt:lpstr>Anexo 1</vt:lpstr>
      <vt:lpstr>__xlnm_Print_Area_1</vt:lpstr>
      <vt:lpstr>'Cronograma Mensal'!__xlnm_Print_Area_4</vt:lpstr>
      <vt:lpstr>__xlnm_Print_Titles_1</vt:lpstr>
      <vt:lpstr>'Anexo 1'!Area_de_impressao</vt:lpstr>
      <vt:lpstr>'Cronograma Mensal'!Area_de_impressao</vt:lpstr>
      <vt:lpstr>Orçamento!Area_de_impressao</vt:lpstr>
      <vt:lpstr>Orçamento!Excel_BuiltIn_Print_Area</vt:lpstr>
      <vt:lpstr>'Anexo 1'!Titulos_de_impressao</vt:lpstr>
      <vt:lpstr>'Cronograma Mensal'!Titulos_de_impressao</vt:lpstr>
      <vt:lpstr>Orçamento!Titulos_de_impressao</vt:lpstr>
      <vt:lpstr>Orçamento!Z_29968698_A86A_456F_9240_BB3FE00129DB__wvu_FilterData</vt:lpstr>
      <vt:lpstr>Orçamento!Z_30999B9E_2E65_4663_976F_9A54CE05102E__wvu_FilterData</vt:lpstr>
      <vt:lpstr>'Cronograma Mensal'!Z_30999B9E_2E65_4663_976F_9A54CE05102E__wvu_PrintArea</vt:lpstr>
      <vt:lpstr>Orçamento!Z_30999B9E_2E65_4663_976F_9A54CE05102E__wvu_PrintArea</vt:lpstr>
      <vt:lpstr>Orçamento!Z_30999B9E_2E65_4663_976F_9A54CE05102E__wvu_PrintTitles</vt:lpstr>
      <vt:lpstr>Orçamento!Z_37FA8F07_9D7A_418D_BC30_0AE0C3739A19__wvu_FilterData</vt:lpstr>
      <vt:lpstr>'Cronograma Mensal'!Z_37FA8F07_9D7A_418D_BC30_0AE0C3739A19__wvu_PrintArea</vt:lpstr>
      <vt:lpstr>Orçamento!Z_50160325_FDD6_4995_897D_2F4F0C6430EC__wvu_FilterData</vt:lpstr>
      <vt:lpstr>'Cronograma Mensal'!Z_50160325_FDD6_4995_897D_2F4F0C6430EC__wvu_PrintArea</vt:lpstr>
      <vt:lpstr>Orçamento!Z_50160325_FDD6_4995_897D_2F4F0C6430EC__wvu_PrintArea</vt:lpstr>
      <vt:lpstr>Orçamento!Z_50160325_FDD6_4995_897D_2F4F0C6430EC__wvu_PrintTitles</vt:lpstr>
      <vt:lpstr>Orçamento!Z_51679F6D_52C9_495E_8CE0_A4AA589D4632__wvu_FilterData</vt:lpstr>
      <vt:lpstr>Orçamento!Z_65A89EDC_E2EF_4E49_9370_82AFDB881213__wvu_FilterData</vt:lpstr>
      <vt:lpstr>Orçamento!Z_8EC65F00_94CE_4AAC_901F_0F1A78C19FA2__wvu_FilterData</vt:lpstr>
      <vt:lpstr>Orçamento!Z_CC09A366_C6A3_4857_97A0_64EABF22978D__wvu_FilterData</vt:lpstr>
      <vt:lpstr>Orçamento!Z_CE6D2F78_279A_48FF_B90B_4CA40BF0D3DA__wvu_FilterData</vt:lpstr>
      <vt:lpstr>'Cronograma Mensal'!Z_CE6D2F78_279A_48FF_B90B_4CA40BF0D3DA__wvu_PrintArea</vt:lpstr>
      <vt:lpstr>Orçamento!Z_CE6D2F78_279A_48FF_B90B_4CA40BF0D3DA__wvu_PrintArea</vt:lpstr>
      <vt:lpstr>Orçamento!Z_CE6D2F78_279A_48FF_B90B_4CA40BF0D3DA__wvu_PrintTitles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Erica Sotto</cp:lastModifiedBy>
  <cp:lastPrinted>2021-03-21T19:47:44Z</cp:lastPrinted>
  <dcterms:created xsi:type="dcterms:W3CDTF">2017-01-12T18:28:45Z</dcterms:created>
  <dcterms:modified xsi:type="dcterms:W3CDTF">2021-05-20T17:56:48Z</dcterms:modified>
</cp:coreProperties>
</file>